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hiken-016\OneDrive\ドキュメント\デスクトップ\費用改定\経費積算表\"/>
    </mc:Choice>
  </mc:AlternateContent>
  <xr:revisionPtr revIDLastSave="0" documentId="13_ncr:1_{6EB2E3AF-56A8-43FF-8BCB-2D44630223D4}" xr6:coauthVersionLast="47" xr6:coauthVersionMax="47" xr10:uidLastSave="{00000000-0000-0000-0000-000000000000}"/>
  <bookViews>
    <workbookView xWindow="-108" yWindow="-108" windowWidth="23256" windowHeight="12576" xr2:uid="{00000000-000D-0000-FFFF-FFFF00000000}"/>
  </bookViews>
  <sheets>
    <sheet name="治験に係る経費積算表（体外診断薬・外部CRC）" sheetId="1" r:id="rId1"/>
    <sheet name="臨床性能試験研究費ポイント算出表" sheetId="2" r:id="rId2"/>
    <sheet name="相関性能試験研究費ポイント算出表" sheetId="5" r:id="rId3"/>
  </sheets>
  <definedNames>
    <definedName name="_xlnm.Print_Area" localSheetId="0">'治験に係る経費積算表（体外診断薬・外部CRC）'!$A$1:$D$15</definedName>
    <definedName name="_xlnm.Print_Area" localSheetId="1">臨床性能試験研究費ポイント算出表!$A$1:$L$21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7" i="1"/>
  <c r="L12" i="2" l="1"/>
  <c r="L8" i="2"/>
  <c r="L12" i="5" l="1"/>
  <c r="L10" i="5"/>
  <c r="L11" i="5"/>
  <c r="L9" i="5"/>
  <c r="L8" i="5"/>
  <c r="L7" i="5"/>
  <c r="L13" i="2"/>
  <c r="L11" i="2"/>
  <c r="L10" i="2"/>
  <c r="L9" i="2"/>
  <c r="L15" i="2"/>
  <c r="L14" i="2"/>
  <c r="L7" i="2"/>
  <c r="L16" i="2" l="1"/>
  <c r="L17" i="2" s="1"/>
  <c r="L13" i="5"/>
  <c r="L14" i="5" s="1"/>
  <c r="D9" i="1" l="1"/>
  <c r="D10" i="1" s="1"/>
  <c r="D11" i="1" s="1"/>
  <c r="D12" i="1" s="1"/>
  <c r="D13" i="1" s="1"/>
  <c r="D14" i="1" l="1"/>
</calcChain>
</file>

<file path=xl/sharedStrings.xml><?xml version="1.0" encoding="utf-8"?>
<sst xmlns="http://schemas.openxmlformats.org/spreadsheetml/2006/main" count="140" uniqueCount="96">
  <si>
    <t>A</t>
  </si>
  <si>
    <t>B</t>
  </si>
  <si>
    <t>C</t>
  </si>
  <si>
    <t>D</t>
  </si>
  <si>
    <t>E</t>
  </si>
  <si>
    <t>F</t>
  </si>
  <si>
    <t>G</t>
  </si>
  <si>
    <t>I</t>
  </si>
  <si>
    <t>H</t>
    <phoneticPr fontId="6"/>
  </si>
  <si>
    <t>I</t>
    <phoneticPr fontId="6"/>
  </si>
  <si>
    <t>J</t>
    <phoneticPr fontId="6"/>
  </si>
  <si>
    <t>注1</t>
    <rPh sb="0" eb="1">
      <t>チュウ</t>
    </rPh>
    <phoneticPr fontId="6"/>
  </si>
  <si>
    <t>契約症例数を記入してください。</t>
    <rPh sb="0" eb="2">
      <t>ケイヤク</t>
    </rPh>
    <rPh sb="2" eb="4">
      <t>ショウレイ</t>
    </rPh>
    <rPh sb="4" eb="5">
      <t>スウ</t>
    </rPh>
    <rPh sb="6" eb="8">
      <t>キニュウ</t>
    </rPh>
    <phoneticPr fontId="6"/>
  </si>
  <si>
    <t>注2</t>
    <rPh sb="0" eb="1">
      <t>チュウ</t>
    </rPh>
    <phoneticPr fontId="6"/>
  </si>
  <si>
    <t>B:負荷試験の人数を記入してください。</t>
    <rPh sb="2" eb="4">
      <t>フカ</t>
    </rPh>
    <rPh sb="4" eb="6">
      <t>シケン</t>
    </rPh>
    <rPh sb="7" eb="8">
      <t>ニン</t>
    </rPh>
    <rPh sb="8" eb="9">
      <t>スウ</t>
    </rPh>
    <rPh sb="10" eb="12">
      <t>キニュウ</t>
    </rPh>
    <phoneticPr fontId="6"/>
  </si>
  <si>
    <t>注3</t>
    <rPh sb="0" eb="1">
      <t>チュウ</t>
    </rPh>
    <phoneticPr fontId="6"/>
  </si>
  <si>
    <t>F:経過観察の人数を記入してください。</t>
    <rPh sb="2" eb="4">
      <t>ケイカ</t>
    </rPh>
    <rPh sb="4" eb="6">
      <t>カンサツ</t>
    </rPh>
    <rPh sb="7" eb="9">
      <t>ニンズウ</t>
    </rPh>
    <rPh sb="10" eb="12">
      <t>キニュウ</t>
    </rPh>
    <phoneticPr fontId="6"/>
  </si>
  <si>
    <t>（注1）</t>
    <rPh sb="1" eb="2">
      <t>チュウ</t>
    </rPh>
    <phoneticPr fontId="6"/>
  </si>
  <si>
    <r>
      <rPr>
        <sz val="12"/>
        <color theme="1"/>
        <rFont val="ＭＳ 明朝"/>
        <family val="1"/>
        <charset val="128"/>
      </rPr>
      <t>　　　　　　　　　　　　　　　　　　　　　　　　　　　　　　　　　　単位（円）</t>
    </r>
  </si>
  <si>
    <r>
      <rPr>
        <b/>
        <sz val="18"/>
        <color theme="1"/>
        <rFont val="ＭＳ 明朝"/>
        <family val="1"/>
        <charset val="128"/>
      </rPr>
      <t>臨床性能試験研究費ポイント算出表（体外診断薬）</t>
    </r>
  </si>
  <si>
    <r>
      <rPr>
        <sz val="10"/>
        <color theme="1"/>
        <rFont val="ＭＳ 明朝"/>
        <family val="1"/>
        <charset val="128"/>
      </rPr>
      <t>（病院様式</t>
    </r>
    <r>
      <rPr>
        <sz val="10"/>
        <color theme="1"/>
        <rFont val="Century"/>
        <family val="1"/>
      </rPr>
      <t>29</t>
    </r>
    <r>
      <rPr>
        <sz val="10"/>
        <color theme="1"/>
        <rFont val="ＭＳ 明朝"/>
        <family val="1"/>
        <charset val="128"/>
      </rPr>
      <t>）</t>
    </r>
  </si>
  <si>
    <r>
      <rPr>
        <b/>
        <sz val="18"/>
        <color theme="1"/>
        <rFont val="ＭＳ 明朝"/>
        <family val="1"/>
        <charset val="128"/>
      </rPr>
      <t>相関性能試験研究費ポイント算出表（体外診断薬）</t>
    </r>
  </si>
  <si>
    <r>
      <rPr>
        <sz val="10"/>
        <color theme="1"/>
        <rFont val="ＭＳ 明朝"/>
        <family val="1"/>
        <charset val="128"/>
      </rPr>
      <t>（病院様式</t>
    </r>
    <r>
      <rPr>
        <sz val="10"/>
        <color theme="1"/>
        <rFont val="Century"/>
        <family val="1"/>
      </rPr>
      <t>30</t>
    </r>
    <r>
      <rPr>
        <sz val="10"/>
        <color theme="1"/>
        <rFont val="ＭＳ 明朝"/>
        <family val="1"/>
        <charset val="128"/>
      </rPr>
      <t>）</t>
    </r>
  </si>
  <si>
    <t>　</t>
  </si>
  <si>
    <t>○を1か所記入していただくと、自動計算されます。</t>
    <rPh sb="4" eb="5">
      <t>ショ</t>
    </rPh>
    <rPh sb="5" eb="7">
      <t>キニュウ</t>
    </rPh>
    <rPh sb="15" eb="17">
      <t>ジドウ</t>
    </rPh>
    <rPh sb="17" eb="19">
      <t>ケイサン</t>
    </rPh>
    <phoneticPr fontId="11"/>
  </si>
  <si>
    <r>
      <rPr>
        <sz val="12"/>
        <color theme="1"/>
        <rFont val="ＭＳ 明朝"/>
        <family val="1"/>
        <charset val="128"/>
      </rPr>
      <t>検体数</t>
    </r>
  </si>
  <si>
    <r>
      <rPr>
        <sz val="12"/>
        <color theme="1"/>
        <rFont val="ＭＳ 明朝"/>
        <family val="1"/>
        <charset val="128"/>
      </rPr>
      <t>負荷試験</t>
    </r>
  </si>
  <si>
    <r>
      <rPr>
        <sz val="12"/>
        <color theme="1"/>
        <rFont val="ＭＳ 明朝"/>
        <family val="1"/>
        <charset val="128"/>
      </rPr>
      <t>検体採取の難易度</t>
    </r>
  </si>
  <si>
    <r>
      <rPr>
        <sz val="12"/>
        <color theme="1"/>
        <rFont val="ＭＳ 明朝"/>
        <family val="1"/>
        <charset val="128"/>
      </rPr>
      <t>検体の対象</t>
    </r>
  </si>
  <si>
    <r>
      <rPr>
        <sz val="12"/>
        <color theme="1"/>
        <rFont val="ＭＳ 明朝"/>
        <family val="1"/>
        <charset val="128"/>
      </rPr>
      <t>検体収集の難易度</t>
    </r>
  </si>
  <si>
    <r>
      <rPr>
        <sz val="12"/>
        <color theme="1"/>
        <rFont val="ＭＳ 明朝"/>
        <family val="1"/>
        <charset val="128"/>
      </rPr>
      <t>経過観察</t>
    </r>
  </si>
  <si>
    <r>
      <rPr>
        <sz val="12"/>
        <color theme="1"/>
        <rFont val="ＭＳ 明朝"/>
        <family val="1"/>
        <charset val="128"/>
      </rPr>
      <t>測定方法</t>
    </r>
  </si>
  <si>
    <r>
      <rPr>
        <sz val="12"/>
        <color theme="1"/>
        <rFont val="ＭＳ 明朝"/>
        <family val="1"/>
        <charset val="128"/>
      </rPr>
      <t>症例発表会</t>
    </r>
  </si>
  <si>
    <r>
      <rPr>
        <sz val="12"/>
        <color theme="1"/>
        <rFont val="ＭＳ 明朝"/>
        <family val="1"/>
        <charset val="128"/>
      </rPr>
      <t>承認申請に使用される文書等の作成</t>
    </r>
  </si>
  <si>
    <r>
      <rPr>
        <sz val="12"/>
        <color theme="1"/>
        <rFont val="ＭＳ 明朝"/>
        <family val="1"/>
        <charset val="128"/>
      </rPr>
      <t>合計ポイント</t>
    </r>
  </si>
  <si>
    <r>
      <rPr>
        <sz val="12"/>
        <color theme="1"/>
        <rFont val="ＭＳ 明朝"/>
        <family val="1"/>
        <charset val="128"/>
      </rPr>
      <t>合計ポイント</t>
    </r>
    <r>
      <rPr>
        <sz val="12"/>
        <color theme="1"/>
        <rFont val="Century"/>
        <family val="1"/>
      </rPr>
      <t>×6,400(</t>
    </r>
    <r>
      <rPr>
        <sz val="12"/>
        <color theme="1"/>
        <rFont val="ＭＳ 明朝"/>
        <family val="1"/>
        <charset val="128"/>
      </rPr>
      <t>円</t>
    </r>
    <r>
      <rPr>
        <sz val="12"/>
        <color theme="1"/>
        <rFont val="Century"/>
        <family val="1"/>
      </rPr>
      <t>)</t>
    </r>
    <rPh sb="0" eb="2">
      <t>ゴウケイ</t>
    </rPh>
    <phoneticPr fontId="6"/>
  </si>
  <si>
    <r>
      <rPr>
        <sz val="12"/>
        <color theme="1"/>
        <rFont val="ＭＳ 明朝"/>
        <family val="1"/>
        <charset val="128"/>
      </rPr>
      <t>要素</t>
    </r>
  </si>
  <si>
    <r>
      <rPr>
        <sz val="12"/>
        <color theme="1"/>
        <rFont val="ＭＳ Ｐ明朝"/>
        <family val="1"/>
        <charset val="128"/>
      </rPr>
      <t>ウエイト</t>
    </r>
    <phoneticPr fontId="6"/>
  </si>
  <si>
    <r>
      <rPr>
        <sz val="12"/>
        <color theme="1"/>
        <rFont val="ＭＳ 明朝"/>
        <family val="1"/>
        <charset val="128"/>
      </rPr>
      <t>Ⅰ</t>
    </r>
  </si>
  <si>
    <r>
      <rPr>
        <sz val="12"/>
        <color theme="1"/>
        <rFont val="ＭＳ 明朝"/>
        <family val="1"/>
        <charset val="128"/>
      </rPr>
      <t>Ⅱ</t>
    </r>
  </si>
  <si>
    <r>
      <rPr>
        <sz val="12"/>
        <color theme="1"/>
        <rFont val="ＭＳ 明朝"/>
        <family val="1"/>
        <charset val="128"/>
      </rPr>
      <t>Ⅲ</t>
    </r>
  </si>
  <si>
    <r>
      <rPr>
        <sz val="12"/>
        <color theme="1"/>
        <rFont val="ＭＳ 明朝"/>
        <family val="1"/>
        <charset val="128"/>
      </rPr>
      <t>Ⅳ</t>
    </r>
  </si>
  <si>
    <r>
      <rPr>
        <sz val="12"/>
        <color theme="1"/>
        <rFont val="ＭＳ 明朝"/>
        <family val="1"/>
        <charset val="128"/>
      </rPr>
      <t>計</t>
    </r>
  </si>
  <si>
    <r>
      <t>(</t>
    </r>
    <r>
      <rPr>
        <sz val="12"/>
        <color theme="1"/>
        <rFont val="ＭＳ 明朝"/>
        <family val="1"/>
        <charset val="128"/>
      </rPr>
      <t>ｳｪｲﾄ</t>
    </r>
    <r>
      <rPr>
        <sz val="12"/>
        <color theme="1"/>
        <rFont val="Century"/>
        <family val="1"/>
      </rPr>
      <t>×1)</t>
    </r>
  </si>
  <si>
    <r>
      <t>(</t>
    </r>
    <r>
      <rPr>
        <sz val="12"/>
        <color theme="1"/>
        <rFont val="ＭＳ 明朝"/>
        <family val="1"/>
        <charset val="128"/>
      </rPr>
      <t>ｳｴｲﾄ</t>
    </r>
    <r>
      <rPr>
        <sz val="12"/>
        <color theme="1"/>
        <rFont val="Century"/>
        <family val="1"/>
      </rPr>
      <t>×2)</t>
    </r>
  </si>
  <si>
    <r>
      <t>(</t>
    </r>
    <r>
      <rPr>
        <sz val="12"/>
        <color theme="1"/>
        <rFont val="ＭＳ 明朝"/>
        <family val="1"/>
        <charset val="128"/>
      </rPr>
      <t>ｳｴｲﾄ</t>
    </r>
    <r>
      <rPr>
        <sz val="12"/>
        <color theme="1"/>
        <rFont val="Century"/>
        <family val="1"/>
      </rPr>
      <t>×3)</t>
    </r>
  </si>
  <si>
    <r>
      <t>(</t>
    </r>
    <r>
      <rPr>
        <sz val="12"/>
        <color theme="1"/>
        <rFont val="ＭＳ 明朝"/>
        <family val="1"/>
        <charset val="128"/>
      </rPr>
      <t>ｳｴｲﾄ</t>
    </r>
    <r>
      <rPr>
        <sz val="12"/>
        <color theme="1"/>
        <rFont val="Century"/>
        <family val="1"/>
      </rPr>
      <t>×5)</t>
    </r>
  </si>
  <si>
    <r>
      <t>75</t>
    </r>
    <r>
      <rPr>
        <sz val="12"/>
        <color theme="1"/>
        <rFont val="ＭＳ 明朝"/>
        <family val="1"/>
        <charset val="128"/>
      </rPr>
      <t>以下</t>
    </r>
  </si>
  <si>
    <r>
      <t>76</t>
    </r>
    <r>
      <rPr>
        <sz val="12"/>
        <color theme="1"/>
        <rFont val="ＭＳ 明朝"/>
        <family val="1"/>
        <charset val="128"/>
      </rPr>
      <t>～</t>
    </r>
    <r>
      <rPr>
        <sz val="12"/>
        <color theme="1"/>
        <rFont val="Century"/>
        <family val="1"/>
      </rPr>
      <t>150</t>
    </r>
  </si>
  <si>
    <r>
      <t>151</t>
    </r>
    <r>
      <rPr>
        <sz val="12"/>
        <color theme="1"/>
        <rFont val="ＭＳ 明朝"/>
        <family val="1"/>
        <charset val="128"/>
      </rPr>
      <t>以上</t>
    </r>
  </si>
  <si>
    <r>
      <rPr>
        <sz val="12"/>
        <color rgb="FFFF0000"/>
        <rFont val="ＭＳ Ｐゴシック"/>
        <family val="3"/>
        <charset val="128"/>
        <scheme val="major"/>
      </rPr>
      <t>（注2）</t>
    </r>
    <r>
      <rPr>
        <sz val="12"/>
        <color theme="1"/>
        <rFont val="ＭＳ 明朝"/>
        <family val="1"/>
        <charset val="128"/>
      </rPr>
      <t>　</t>
    </r>
    <r>
      <rPr>
        <sz val="12"/>
        <color theme="1"/>
        <rFont val="Century"/>
        <family val="1"/>
      </rPr>
      <t>×</t>
    </r>
    <r>
      <rPr>
        <sz val="12"/>
        <color theme="1"/>
        <rFont val="ＭＳ 明朝"/>
        <family val="1"/>
        <charset val="128"/>
      </rPr>
      <t>人数</t>
    </r>
    <rPh sb="1" eb="2">
      <t>チュウ</t>
    </rPh>
    <phoneticPr fontId="6"/>
  </si>
  <si>
    <r>
      <rPr>
        <sz val="12"/>
        <color theme="1"/>
        <rFont val="ＭＳ 明朝"/>
        <family val="1"/>
        <charset val="128"/>
      </rPr>
      <t>尿、糞便、唾液、喀痰、毛髪、涙液、汗</t>
    </r>
  </si>
  <si>
    <r>
      <rPr>
        <sz val="12"/>
        <color theme="1"/>
        <rFont val="ＭＳ 明朝"/>
        <family val="1"/>
        <charset val="128"/>
      </rPr>
      <t>血液、分泌物、精液、粘液、乳汁、滑液</t>
    </r>
  </si>
  <si>
    <r>
      <rPr>
        <sz val="12"/>
        <color theme="1"/>
        <rFont val="ＭＳ 明朝"/>
        <family val="1"/>
        <charset val="128"/>
      </rPr>
      <t>胃液、腸液</t>
    </r>
  </si>
  <si>
    <r>
      <rPr>
        <sz val="12"/>
        <color theme="1"/>
        <rFont val="ＭＳ 明朝"/>
        <family val="1"/>
        <charset val="128"/>
      </rPr>
      <t>髄液、羊水、組織、胸水、腹水、腫瘍内容物</t>
    </r>
  </si>
  <si>
    <r>
      <rPr>
        <sz val="12"/>
        <color theme="1"/>
        <rFont val="ＭＳ 明朝"/>
        <family val="1"/>
        <charset val="128"/>
      </rPr>
      <t>成人</t>
    </r>
  </si>
  <si>
    <r>
      <rPr>
        <sz val="12"/>
        <color theme="1"/>
        <rFont val="ＭＳ 明朝"/>
        <family val="1"/>
        <charset val="128"/>
      </rPr>
      <t>小児</t>
    </r>
  </si>
  <si>
    <r>
      <rPr>
        <sz val="12"/>
        <color theme="1"/>
        <rFont val="ＭＳ 明朝"/>
        <family val="1"/>
        <charset val="128"/>
      </rPr>
      <t>新生児</t>
    </r>
  </si>
  <si>
    <r>
      <rPr>
        <sz val="12"/>
        <color theme="1"/>
        <rFont val="ＭＳ 明朝"/>
        <family val="1"/>
        <charset val="128"/>
      </rPr>
      <t>希少疾病以外</t>
    </r>
  </si>
  <si>
    <r>
      <rPr>
        <sz val="12"/>
        <color theme="1"/>
        <rFont val="ＭＳ 明朝"/>
        <family val="1"/>
        <charset val="128"/>
      </rPr>
      <t>希少疾病対象</t>
    </r>
  </si>
  <si>
    <r>
      <rPr>
        <sz val="12"/>
        <color rgb="FFFF0000"/>
        <rFont val="ＭＳ Ｐゴシック"/>
        <family val="3"/>
        <charset val="128"/>
        <scheme val="major"/>
      </rPr>
      <t>（注3）　</t>
    </r>
    <r>
      <rPr>
        <sz val="12"/>
        <color theme="1"/>
        <rFont val="Century"/>
        <family val="1"/>
      </rPr>
      <t>×</t>
    </r>
    <r>
      <rPr>
        <sz val="12"/>
        <color theme="1"/>
        <rFont val="ＭＳ 明朝"/>
        <family val="1"/>
        <charset val="128"/>
      </rPr>
      <t>人数</t>
    </r>
    <r>
      <rPr>
        <sz val="12"/>
        <color theme="1"/>
        <rFont val="Century"/>
        <family val="1"/>
      </rPr>
      <t>×1/5</t>
    </r>
    <rPh sb="1" eb="2">
      <t>チュウ</t>
    </rPh>
    <phoneticPr fontId="6"/>
  </si>
  <si>
    <r>
      <rPr>
        <sz val="12"/>
        <color theme="1"/>
        <rFont val="ＭＳ 明朝"/>
        <family val="1"/>
        <charset val="128"/>
      </rPr>
      <t>自動分析法</t>
    </r>
  </si>
  <si>
    <r>
      <rPr>
        <sz val="12"/>
        <color theme="1"/>
        <rFont val="ＭＳ 明朝"/>
        <family val="1"/>
        <charset val="128"/>
      </rPr>
      <t>用手法</t>
    </r>
  </si>
  <si>
    <r>
      <rPr>
        <sz val="12"/>
        <color theme="1"/>
        <rFont val="ＭＳ 明朝"/>
        <family val="1"/>
        <charset val="128"/>
      </rPr>
      <t>有</t>
    </r>
  </si>
  <si>
    <r>
      <rPr>
        <sz val="12"/>
        <color theme="1"/>
        <rFont val="ＭＳ 明朝"/>
        <family val="1"/>
        <charset val="128"/>
      </rPr>
      <t>承認</t>
    </r>
    <r>
      <rPr>
        <sz val="12"/>
        <color theme="1"/>
        <rFont val="Century"/>
        <family val="1"/>
      </rPr>
      <t>№</t>
    </r>
    <r>
      <rPr>
        <sz val="12"/>
        <color theme="1"/>
        <rFont val="ＭＳ 明朝"/>
        <family val="1"/>
        <charset val="128"/>
      </rPr>
      <t>　　　　</t>
    </r>
    <phoneticPr fontId="6"/>
  </si>
  <si>
    <r>
      <rPr>
        <sz val="12"/>
        <color theme="1"/>
        <rFont val="ＭＳ 明朝"/>
        <family val="1"/>
        <charset val="128"/>
      </rPr>
      <t>企業名</t>
    </r>
  </si>
  <si>
    <r>
      <rPr>
        <sz val="12"/>
        <color theme="1"/>
        <rFont val="ＭＳ 明朝"/>
        <family val="1"/>
        <charset val="128"/>
      </rPr>
      <t>診療科名</t>
    </r>
    <phoneticPr fontId="6"/>
  </si>
  <si>
    <r>
      <rPr>
        <sz val="12"/>
        <color theme="1"/>
        <rFont val="ＭＳ 明朝"/>
        <family val="1"/>
        <charset val="128"/>
      </rPr>
      <t>項目</t>
    </r>
  </si>
  <si>
    <r>
      <rPr>
        <sz val="12"/>
        <color theme="1"/>
        <rFont val="ＭＳ 明朝"/>
        <family val="1"/>
        <charset val="128"/>
      </rPr>
      <t>摘要</t>
    </r>
  </si>
  <si>
    <r>
      <rPr>
        <sz val="12"/>
        <color theme="1"/>
        <rFont val="ＭＳ 明朝"/>
        <family val="1"/>
        <charset val="128"/>
      </rPr>
      <t>金額</t>
    </r>
  </si>
  <si>
    <r>
      <rPr>
        <sz val="12"/>
        <color theme="1"/>
        <rFont val="ＭＳ 明朝"/>
        <family val="1"/>
        <charset val="128"/>
      </rPr>
      <t>別紙ポイント算出表</t>
    </r>
    <r>
      <rPr>
        <sz val="12"/>
        <color theme="1"/>
        <rFont val="Century"/>
        <family val="1"/>
      </rPr>
      <t xml:space="preserve"> </t>
    </r>
    <phoneticPr fontId="6"/>
  </si>
  <si>
    <r>
      <t>51</t>
    </r>
    <r>
      <rPr>
        <sz val="12"/>
        <color theme="1"/>
        <rFont val="ＭＳ 明朝"/>
        <family val="1"/>
        <charset val="128"/>
      </rPr>
      <t>～</t>
    </r>
    <r>
      <rPr>
        <sz val="12"/>
        <color theme="1"/>
        <rFont val="Century"/>
        <family val="1"/>
      </rPr>
      <t>100</t>
    </r>
    <r>
      <rPr>
        <sz val="12"/>
        <color theme="1"/>
        <rFont val="ＭＳ 明朝"/>
        <family val="1"/>
        <charset val="128"/>
      </rPr>
      <t>以下</t>
    </r>
  </si>
  <si>
    <r>
      <t>101</t>
    </r>
    <r>
      <rPr>
        <sz val="12"/>
        <color theme="1"/>
        <rFont val="ＭＳ 明朝"/>
        <family val="1"/>
        <charset val="128"/>
      </rPr>
      <t>～</t>
    </r>
    <r>
      <rPr>
        <sz val="12"/>
        <color theme="1"/>
        <rFont val="Century"/>
        <family val="1"/>
      </rPr>
      <t>300</t>
    </r>
    <r>
      <rPr>
        <sz val="12"/>
        <color theme="1"/>
        <rFont val="ＭＳ 明朝"/>
        <family val="1"/>
        <charset val="128"/>
      </rPr>
      <t>以下</t>
    </r>
  </si>
  <si>
    <r>
      <t>301</t>
    </r>
    <r>
      <rPr>
        <sz val="12"/>
        <color theme="1"/>
        <rFont val="ＭＳ 明朝"/>
        <family val="1"/>
        <charset val="128"/>
      </rPr>
      <t>以上</t>
    </r>
    <phoneticPr fontId="6"/>
  </si>
  <si>
    <r>
      <rPr>
        <sz val="12"/>
        <color theme="1"/>
        <rFont val="ＭＳ 明朝"/>
        <family val="1"/>
        <charset val="128"/>
      </rPr>
      <t>｛</t>
    </r>
    <r>
      <rPr>
        <sz val="12"/>
        <color theme="1"/>
        <rFont val="Century"/>
        <family val="1"/>
      </rPr>
      <t>(1)+ (2)</t>
    </r>
    <r>
      <rPr>
        <sz val="12"/>
        <color theme="1"/>
        <rFont val="ＭＳ 明朝"/>
        <family val="1"/>
        <charset val="128"/>
      </rPr>
      <t>｝</t>
    </r>
    <r>
      <rPr>
        <sz val="12"/>
        <color theme="1"/>
        <rFont val="游ゴシック"/>
        <family val="1"/>
        <charset val="128"/>
      </rPr>
      <t>×</t>
    </r>
    <r>
      <rPr>
        <sz val="12"/>
        <color theme="1"/>
        <rFont val="Century"/>
        <family val="1"/>
      </rPr>
      <t>0.2</t>
    </r>
    <phoneticPr fontId="6"/>
  </si>
  <si>
    <r>
      <t xml:space="preserve">(5) </t>
    </r>
    <r>
      <rPr>
        <sz val="12"/>
        <color theme="1"/>
        <rFont val="ＭＳ 明朝"/>
        <family val="1"/>
        <charset val="128"/>
      </rPr>
      <t>間接経費</t>
    </r>
    <phoneticPr fontId="6"/>
  </si>
  <si>
    <r>
      <t xml:space="preserve">(4) </t>
    </r>
    <r>
      <rPr>
        <sz val="12"/>
        <color theme="1"/>
        <rFont val="ＭＳ 明朝"/>
        <family val="1"/>
        <charset val="128"/>
      </rPr>
      <t>小計</t>
    </r>
    <phoneticPr fontId="6"/>
  </si>
  <si>
    <t>(1)+ (2)+ (3)</t>
    <phoneticPr fontId="6"/>
  </si>
  <si>
    <t>(4)×0.3</t>
    <phoneticPr fontId="6"/>
  </si>
  <si>
    <r>
      <t xml:space="preserve">(6) </t>
    </r>
    <r>
      <rPr>
        <sz val="12"/>
        <color theme="1"/>
        <rFont val="ＭＳ 明朝"/>
        <family val="1"/>
        <charset val="128"/>
      </rPr>
      <t>合計</t>
    </r>
    <phoneticPr fontId="6"/>
  </si>
  <si>
    <t>(4)+(5)</t>
    <phoneticPr fontId="6"/>
  </si>
  <si>
    <r>
      <t xml:space="preserve">(7) </t>
    </r>
    <r>
      <rPr>
        <sz val="12"/>
        <color theme="1"/>
        <rFont val="ＭＳ 明朝"/>
        <family val="1"/>
        <charset val="128"/>
      </rPr>
      <t>消費税</t>
    </r>
    <phoneticPr fontId="6"/>
  </si>
  <si>
    <r>
      <t>(6)×</t>
    </r>
    <r>
      <rPr>
        <sz val="12"/>
        <color theme="1"/>
        <rFont val="ＭＳ 明朝"/>
        <family val="1"/>
        <charset val="128"/>
      </rPr>
      <t>消費税率</t>
    </r>
    <phoneticPr fontId="6"/>
  </si>
  <si>
    <t>注1　臨床性能研究費又は相関性能研究費のいずれか高い方が自動入力されます。</t>
    <rPh sb="0" eb="1">
      <t>チュウ</t>
    </rPh>
    <rPh sb="3" eb="5">
      <t>リンショウ</t>
    </rPh>
    <rPh sb="5" eb="7">
      <t>セイノウ</t>
    </rPh>
    <rPh sb="7" eb="9">
      <t>ケンキュウ</t>
    </rPh>
    <rPh sb="9" eb="10">
      <t>ヒ</t>
    </rPh>
    <rPh sb="10" eb="11">
      <t>マタ</t>
    </rPh>
    <rPh sb="12" eb="14">
      <t>ソウカン</t>
    </rPh>
    <rPh sb="14" eb="16">
      <t>セイノウ</t>
    </rPh>
    <rPh sb="16" eb="18">
      <t>ケンキュウ</t>
    </rPh>
    <rPh sb="18" eb="19">
      <t>ヒ</t>
    </rPh>
    <rPh sb="24" eb="25">
      <t>タカ</t>
    </rPh>
    <rPh sb="26" eb="27">
      <t>ホウ</t>
    </rPh>
    <rPh sb="28" eb="30">
      <t>ジドウ</t>
    </rPh>
    <rPh sb="30" eb="32">
      <t>ニュウリョク</t>
    </rPh>
    <phoneticPr fontId="6"/>
  </si>
  <si>
    <r>
      <t>(8)1</t>
    </r>
    <r>
      <rPr>
        <sz val="12"/>
        <color theme="1"/>
        <rFont val="ＭＳ Ｐ明朝"/>
        <family val="1"/>
        <charset val="128"/>
      </rPr>
      <t>症例当たりの費用（消費税込）</t>
    </r>
    <rPh sb="4" eb="7">
      <t>ショウレイア</t>
    </rPh>
    <rPh sb="10" eb="12">
      <t>ヒヨウ</t>
    </rPh>
    <rPh sb="13" eb="17">
      <t>ショウヒゼイコミ</t>
    </rPh>
    <phoneticPr fontId="6"/>
  </si>
  <si>
    <t>（実施症例に係る経費・1症例当たり単価）</t>
    <rPh sb="1" eb="3">
      <t>ジッシ</t>
    </rPh>
    <rPh sb="3" eb="5">
      <t>ショウレイ</t>
    </rPh>
    <rPh sb="6" eb="7">
      <t>カカ</t>
    </rPh>
    <rPh sb="8" eb="10">
      <t>ケイヒ</t>
    </rPh>
    <rPh sb="12" eb="14">
      <t>ショウレイ</t>
    </rPh>
    <rPh sb="14" eb="15">
      <t>ア</t>
    </rPh>
    <rPh sb="17" eb="19">
      <t>タンカ</t>
    </rPh>
    <phoneticPr fontId="6"/>
  </si>
  <si>
    <t>（実施症例に係る経費・1症例当たり単価）</t>
    <rPh sb="1" eb="3">
      <t>ジッシ</t>
    </rPh>
    <rPh sb="3" eb="5">
      <t>ショウレイ</t>
    </rPh>
    <rPh sb="6" eb="7">
      <t>カカ</t>
    </rPh>
    <rPh sb="8" eb="10">
      <t>ケイヒ</t>
    </rPh>
    <rPh sb="12" eb="15">
      <t>ショウレイア</t>
    </rPh>
    <rPh sb="17" eb="19">
      <t>タンカ</t>
    </rPh>
    <phoneticPr fontId="6"/>
  </si>
  <si>
    <t>臨床性能試験研究費　　　　　　　　１症例あたりの算出額</t>
    <rPh sb="0" eb="4">
      <t>リンショウセイノウ</t>
    </rPh>
    <rPh sb="4" eb="6">
      <t>シケン</t>
    </rPh>
    <rPh sb="6" eb="9">
      <t>ケンキュウヒ</t>
    </rPh>
    <phoneticPr fontId="6"/>
  </si>
  <si>
    <t>相関性能試験研究費　　　　　　　１症例あたりの算出額</t>
    <rPh sb="0" eb="4">
      <t>ソウカンセイノウ</t>
    </rPh>
    <rPh sb="4" eb="9">
      <t>シケンケンキュウヒ</t>
    </rPh>
    <phoneticPr fontId="6"/>
  </si>
  <si>
    <r>
      <rPr>
        <sz val="10"/>
        <color theme="1"/>
        <rFont val="ＭＳ 明朝"/>
        <family val="1"/>
        <charset val="128"/>
      </rPr>
      <t>（病院様式</t>
    </r>
    <r>
      <rPr>
        <sz val="10"/>
        <color theme="1"/>
        <rFont val="Century"/>
        <family val="1"/>
      </rPr>
      <t>28-2</t>
    </r>
    <r>
      <rPr>
        <sz val="10"/>
        <color theme="1"/>
        <rFont val="ＭＳ 明朝"/>
        <family val="1"/>
        <charset val="128"/>
      </rPr>
      <t>）</t>
    </r>
    <phoneticPr fontId="6"/>
  </si>
  <si>
    <r>
      <rPr>
        <b/>
        <sz val="18"/>
        <color theme="1"/>
        <rFont val="ＭＳ 明朝"/>
        <family val="1"/>
        <charset val="128"/>
      </rPr>
      <t>治験に係る経費積算表</t>
    </r>
    <r>
      <rPr>
        <b/>
        <sz val="18"/>
        <color theme="1"/>
        <rFont val="Century"/>
        <family val="1"/>
      </rPr>
      <t>(</t>
    </r>
    <r>
      <rPr>
        <b/>
        <sz val="18"/>
        <color theme="1"/>
        <rFont val="ＭＳ 明朝"/>
        <family val="1"/>
        <charset val="128"/>
      </rPr>
      <t>体外診断薬・外部</t>
    </r>
    <r>
      <rPr>
        <b/>
        <sz val="18"/>
        <color theme="1"/>
        <rFont val="Century"/>
        <family val="1"/>
      </rPr>
      <t>CRC</t>
    </r>
    <r>
      <rPr>
        <b/>
        <sz val="18"/>
        <color theme="1"/>
        <rFont val="ＭＳ 明朝"/>
        <family val="1"/>
        <charset val="128"/>
      </rPr>
      <t>用</t>
    </r>
    <r>
      <rPr>
        <b/>
        <sz val="18"/>
        <color theme="1"/>
        <rFont val="Century"/>
        <family val="1"/>
      </rPr>
      <t>)</t>
    </r>
    <rPh sb="17" eb="19">
      <t>ガイブ</t>
    </rPh>
    <rPh sb="22" eb="23">
      <t>ヨウ</t>
    </rPh>
    <phoneticPr fontId="6"/>
  </si>
  <si>
    <r>
      <t xml:space="preserve">(2) </t>
    </r>
    <r>
      <rPr>
        <sz val="12"/>
        <color theme="1"/>
        <rFont val="ＭＳ Ｐ明朝"/>
        <family val="1"/>
        <charset val="128"/>
      </rPr>
      <t>事務費（外部</t>
    </r>
    <r>
      <rPr>
        <sz val="12"/>
        <color theme="1"/>
        <rFont val="Century"/>
        <family val="1"/>
      </rPr>
      <t>CRC</t>
    </r>
    <r>
      <rPr>
        <sz val="12"/>
        <color theme="1"/>
        <rFont val="ＭＳ Ｐ明朝"/>
        <family val="1"/>
        <charset val="128"/>
      </rPr>
      <t>）</t>
    </r>
    <rPh sb="4" eb="7">
      <t>ジムヒ</t>
    </rPh>
    <rPh sb="8" eb="10">
      <t>ガイブ</t>
    </rPh>
    <phoneticPr fontId="6"/>
  </si>
  <si>
    <r>
      <rPr>
        <sz val="12"/>
        <color theme="1"/>
        <rFont val="ＭＳ 明朝"/>
        <family val="1"/>
        <charset val="128"/>
      </rPr>
      <t>臨床性能試験研究費ポイント×</t>
    </r>
    <r>
      <rPr>
        <sz val="12"/>
        <color theme="1"/>
        <rFont val="Century"/>
        <family val="1"/>
      </rPr>
      <t>1,000</t>
    </r>
    <r>
      <rPr>
        <sz val="12"/>
        <color theme="1"/>
        <rFont val="ＭＳ 明朝"/>
        <family val="1"/>
        <charset val="128"/>
      </rPr>
      <t>円（税別）</t>
    </r>
    <rPh sb="0" eb="4">
      <t>リンショウセイノウ</t>
    </rPh>
    <rPh sb="4" eb="6">
      <t>シケン</t>
    </rPh>
    <rPh sb="6" eb="9">
      <t>ケンキュウヒ</t>
    </rPh>
    <rPh sb="19" eb="20">
      <t>エン</t>
    </rPh>
    <rPh sb="21" eb="23">
      <t>ゼイベツ</t>
    </rPh>
    <phoneticPr fontId="6"/>
  </si>
  <si>
    <r>
      <t xml:space="preserve">(3) </t>
    </r>
    <r>
      <rPr>
        <sz val="12"/>
        <color theme="1"/>
        <rFont val="ＭＳ 明朝"/>
        <family val="1"/>
        <charset val="128"/>
      </rPr>
      <t>管理費</t>
    </r>
    <phoneticPr fontId="6"/>
  </si>
  <si>
    <t>(6)+(7)</t>
    <phoneticPr fontId="6"/>
  </si>
  <si>
    <r>
      <t xml:space="preserve">(1) </t>
    </r>
    <r>
      <rPr>
        <sz val="12"/>
        <color theme="1"/>
        <rFont val="ＭＳ 明朝"/>
        <family val="1"/>
        <charset val="128"/>
      </rPr>
      <t>臨床性能試験研究経費</t>
    </r>
    <r>
      <rPr>
        <sz val="12"/>
        <color theme="1"/>
        <rFont val="ＭＳ Ｐ明朝"/>
        <family val="1"/>
        <charset val="128"/>
      </rPr>
      <t>・相関性能試験研究経費</t>
    </r>
    <rPh sb="15" eb="19">
      <t>ソウカンセイノウ</t>
    </rPh>
    <rPh sb="19" eb="21">
      <t>シケン</t>
    </rPh>
    <rPh sb="21" eb="23">
      <t>ケンキュウ</t>
    </rPh>
    <rPh sb="23" eb="25">
      <t>ケイヒ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</si>
</sst>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b/>
      <sz val="18"/>
      <color theme="1"/>
      <name val="ＭＳ 明朝"/>
      <family val="1"/>
      <charset val="128"/>
    </font>
    <font>
      <sz val="12"/>
      <color theme="1"/>
      <name val="ＭＳ 明朝"/>
      <family val="1"/>
      <charset val="128"/>
    </font>
    <font>
      <sz val="10"/>
      <color theme="1"/>
      <name val="Century"/>
      <family val="1"/>
    </font>
    <font>
      <sz val="6"/>
      <name val="ＭＳ Ｐゴシック"/>
      <family val="2"/>
      <charset val="128"/>
      <scheme val="minor"/>
    </font>
    <font>
      <b/>
      <sz val="18"/>
      <color theme="1"/>
      <name val="Century"/>
      <family val="1"/>
    </font>
    <font>
      <sz val="12"/>
      <color theme="1"/>
      <name val="Century"/>
      <family val="1"/>
    </font>
    <font>
      <sz val="12"/>
      <color theme="1"/>
      <name val="ＭＳ Ｐ明朝"/>
      <family val="1"/>
      <charset val="128"/>
    </font>
    <font>
      <sz val="11"/>
      <name val="ＭＳ Ｐゴシック"/>
      <family val="3"/>
      <charset val="128"/>
    </font>
    <font>
      <sz val="6"/>
      <name val="ＭＳ Ｐゴシック"/>
      <family val="3"/>
      <charset val="128"/>
    </font>
    <font>
      <sz val="11"/>
      <color theme="1"/>
      <name val="Century"/>
      <family val="1"/>
    </font>
    <font>
      <u/>
      <sz val="12"/>
      <color rgb="FFFF0000"/>
      <name val="ＭＳ Ｐゴシック"/>
      <family val="3"/>
      <charset val="128"/>
      <scheme val="major"/>
    </font>
    <font>
      <sz val="12"/>
      <color rgb="FFFF0000"/>
      <name val="ＭＳ Ｐゴシック"/>
      <family val="3"/>
      <charset val="128"/>
      <scheme val="major"/>
    </font>
    <font>
      <sz val="11"/>
      <color theme="1"/>
      <name val="ＭＳ Ｐ明朝"/>
      <family val="1"/>
      <charset val="128"/>
    </font>
    <font>
      <sz val="11"/>
      <color rgb="FFFF0000"/>
      <name val="ＭＳ Ｐゴシック"/>
      <family val="3"/>
      <charset val="128"/>
      <scheme val="major"/>
    </font>
    <font>
      <b/>
      <sz val="18"/>
      <color theme="1"/>
      <name val="ＭＳ Ｐ明朝"/>
      <family val="1"/>
      <charset val="128"/>
    </font>
    <font>
      <sz val="11"/>
      <color rgb="FFFF0000"/>
      <name val="ＭＳ Ｐ明朝"/>
      <family val="1"/>
      <charset val="128"/>
    </font>
    <font>
      <sz val="10.5"/>
      <color rgb="FFFF0000"/>
      <name val="ＭＳ Ｐ明朝"/>
      <family val="1"/>
      <charset val="128"/>
    </font>
    <font>
      <sz val="12"/>
      <color theme="1"/>
      <name val="游ゴシック"/>
      <family val="1"/>
      <charset val="128"/>
    </font>
    <font>
      <sz val="12"/>
      <color theme="1"/>
      <name val="Century"/>
      <family val="1"/>
      <charset val="128"/>
    </font>
    <font>
      <b/>
      <sz val="14"/>
      <color theme="1"/>
      <name val="Century"/>
      <family val="1"/>
    </font>
    <font>
      <b/>
      <sz val="14"/>
      <color theme="1"/>
      <name val="ＭＳ Ｐ明朝"/>
      <family val="1"/>
      <charset val="128"/>
    </font>
    <font>
      <sz val="10"/>
      <color theme="1"/>
      <name val="Century"/>
      <family val="1"/>
      <charset val="128"/>
    </font>
    <font>
      <b/>
      <sz val="18"/>
      <color theme="1"/>
      <name val="Century"/>
      <family val="1"/>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79998168889431442"/>
        <bgColor indexed="64"/>
      </patternFill>
    </fill>
  </fills>
  <borders count="37">
    <border>
      <left/>
      <right/>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style="medium">
        <color indexed="64"/>
      </right>
      <top/>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right style="thick">
        <color indexed="64"/>
      </right>
      <top/>
      <bottom style="double">
        <color indexed="64"/>
      </bottom>
      <diagonal/>
    </border>
    <border>
      <left style="thick">
        <color indexed="64"/>
      </left>
      <right style="medium">
        <color indexed="64"/>
      </right>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top style="thick">
        <color indexed="64"/>
      </top>
      <bottom/>
      <diagonal/>
    </border>
    <border>
      <left style="medium">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style="medium">
        <color indexed="64"/>
      </right>
      <top style="thick">
        <color indexed="64"/>
      </top>
      <bottom style="double">
        <color indexed="64"/>
      </bottom>
      <diagonal/>
    </border>
    <border>
      <left style="medium">
        <color indexed="64"/>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85">
    <xf numFmtId="0" fontId="0" fillId="0" borderId="0" xfId="0">
      <alignment vertical="center"/>
    </xf>
    <xf numFmtId="0" fontId="8" fillId="0" borderId="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6" xfId="0" applyFont="1" applyBorder="1" applyAlignment="1">
      <alignment horizontal="center" vertical="center" wrapText="1"/>
    </xf>
    <xf numFmtId="38" fontId="8" fillId="0" borderId="3" xfId="1" applyFont="1" applyBorder="1" applyAlignment="1">
      <alignment horizontal="center" vertical="center" wrapText="1"/>
    </xf>
    <xf numFmtId="0" fontId="7" fillId="0" borderId="0" xfId="0" applyFont="1" applyAlignment="1">
      <alignment horizontal="center" vertical="center"/>
    </xf>
    <xf numFmtId="0" fontId="12" fillId="0" borderId="0" xfId="0" applyFont="1">
      <alignment vertical="center"/>
    </xf>
    <xf numFmtId="38" fontId="12" fillId="0" borderId="0" xfId="1" applyFont="1" applyAlignment="1">
      <alignment horizontal="right" vertical="center"/>
    </xf>
    <xf numFmtId="38" fontId="12" fillId="0" borderId="0" xfId="1" applyFont="1">
      <alignment vertical="center"/>
    </xf>
    <xf numFmtId="38" fontId="7" fillId="0" borderId="0" xfId="1" applyFont="1" applyBorder="1" applyAlignment="1">
      <alignment horizontal="center" vertical="center"/>
    </xf>
    <xf numFmtId="38" fontId="12" fillId="0" borderId="0" xfId="1"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9" fillId="0" borderId="0" xfId="2" applyFont="1" applyAlignment="1">
      <alignment vertical="center"/>
    </xf>
    <xf numFmtId="0" fontId="8" fillId="0" borderId="3" xfId="0" applyFont="1" applyBorder="1" applyAlignment="1">
      <alignment horizontal="justify" vertical="center" wrapText="1"/>
    </xf>
    <xf numFmtId="0" fontId="8" fillId="0" borderId="23" xfId="0" applyFont="1" applyBorder="1">
      <alignment vertical="center"/>
    </xf>
    <xf numFmtId="0" fontId="8" fillId="0" borderId="0" xfId="0" applyFont="1" applyAlignment="1">
      <alignment vertical="center" wrapText="1"/>
    </xf>
    <xf numFmtId="0" fontId="8" fillId="0" borderId="25" xfId="0" applyFont="1" applyBorder="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23" xfId="0" applyFont="1" applyFill="1" applyBorder="1" applyAlignment="1">
      <alignment horizontal="center" vertical="center" wrapText="1"/>
    </xf>
    <xf numFmtId="0" fontId="8" fillId="0" borderId="6" xfId="0" applyFont="1" applyBorder="1" applyAlignment="1">
      <alignment horizontal="center" vertical="center" wrapText="1"/>
    </xf>
    <xf numFmtId="38" fontId="8" fillId="0" borderId="23" xfId="1" applyFont="1" applyBorder="1" applyAlignment="1">
      <alignment horizontal="center" vertical="center" wrapText="1"/>
    </xf>
    <xf numFmtId="0" fontId="8" fillId="0" borderId="1" xfId="0" applyFont="1" applyBorder="1" applyAlignment="1">
      <alignment horizontal="justify" vertical="center" wrapText="1"/>
    </xf>
    <xf numFmtId="0" fontId="8" fillId="0" borderId="31" xfId="0" applyFont="1" applyBorder="1" applyAlignment="1">
      <alignment vertical="center" wrapText="1"/>
    </xf>
    <xf numFmtId="0" fontId="8" fillId="0" borderId="33" xfId="0" applyFont="1" applyBorder="1" applyAlignment="1">
      <alignment horizontal="center" vertical="center" wrapText="1"/>
    </xf>
    <xf numFmtId="38" fontId="8" fillId="0" borderId="36" xfId="1" applyFont="1" applyBorder="1" applyAlignment="1">
      <alignment horizontal="center" vertical="center" wrapText="1"/>
    </xf>
    <xf numFmtId="0" fontId="8" fillId="4" borderId="2" xfId="0" applyFont="1" applyFill="1" applyBorder="1" applyAlignment="1">
      <alignment horizontal="justify" vertical="center" wrapText="1"/>
    </xf>
    <xf numFmtId="0" fontId="8" fillId="4" borderId="16" xfId="0" applyFont="1" applyFill="1" applyBorder="1" applyAlignment="1">
      <alignment vertical="center" wrapText="1"/>
    </xf>
    <xf numFmtId="0" fontId="14" fillId="4" borderId="3" xfId="0" applyFont="1" applyFill="1" applyBorder="1" applyAlignment="1">
      <alignment vertical="center" wrapText="1"/>
    </xf>
    <xf numFmtId="38" fontId="8" fillId="4" borderId="5" xfId="1" applyFont="1" applyFill="1" applyBorder="1" applyAlignment="1">
      <alignment horizontal="right" vertical="center" wrapText="1"/>
    </xf>
    <xf numFmtId="0" fontId="8" fillId="0" borderId="2" xfId="0" applyFont="1" applyBorder="1" applyAlignment="1">
      <alignment horizontal="justify" vertical="center" wrapText="1"/>
    </xf>
    <xf numFmtId="38" fontId="8" fillId="0" borderId="5" xfId="1" applyFont="1" applyBorder="1" applyAlignment="1">
      <alignment horizontal="right" vertical="center" wrapText="1"/>
    </xf>
    <xf numFmtId="0" fontId="8" fillId="3" borderId="28" xfId="0" applyFont="1" applyFill="1" applyBorder="1" applyAlignment="1">
      <alignment vertical="center" wrapText="1"/>
    </xf>
    <xf numFmtId="38" fontId="8" fillId="3" borderId="29" xfId="1" applyFont="1" applyFill="1" applyBorder="1" applyAlignment="1">
      <alignment horizontal="right" vertical="center" wrapText="1"/>
    </xf>
    <xf numFmtId="0" fontId="8" fillId="0" borderId="7" xfId="0" applyFont="1" applyBorder="1" applyAlignment="1">
      <alignment horizontal="justify" vertical="center" wrapText="1"/>
    </xf>
    <xf numFmtId="38" fontId="8" fillId="0" borderId="9" xfId="1" applyFont="1" applyBorder="1" applyAlignment="1">
      <alignment horizontal="right" vertical="center" wrapText="1"/>
    </xf>
    <xf numFmtId="0" fontId="8" fillId="0" borderId="10" xfId="0" applyFont="1" applyBorder="1" applyAlignment="1">
      <alignment horizontal="justify" vertical="center" wrapText="1"/>
    </xf>
    <xf numFmtId="38" fontId="8" fillId="0" borderId="4" xfId="1" applyFont="1" applyBorder="1" applyAlignment="1">
      <alignment horizontal="right" vertical="center" wrapText="1"/>
    </xf>
    <xf numFmtId="0" fontId="8" fillId="0" borderId="26" xfId="0" applyFont="1" applyBorder="1" applyAlignment="1">
      <alignment vertical="center" wrapText="1"/>
    </xf>
    <xf numFmtId="0" fontId="9" fillId="2" borderId="6" xfId="0" applyFont="1" applyFill="1" applyBorder="1" applyAlignment="1">
      <alignment horizontal="center" vertical="center" wrapText="1"/>
    </xf>
    <xf numFmtId="0" fontId="4" fillId="0" borderId="24" xfId="0" applyFont="1" applyBorder="1" applyAlignment="1">
      <alignment vertical="center" wrapText="1"/>
    </xf>
    <xf numFmtId="0" fontId="24" fillId="0" borderId="0" xfId="0" applyFont="1" applyAlignment="1">
      <alignment horizontal="justify" vertical="center"/>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14" fillId="0" borderId="30" xfId="0" applyFont="1" applyBorder="1" applyAlignment="1">
      <alignment horizontal="left" vertical="center" wrapText="1"/>
    </xf>
    <xf numFmtId="0" fontId="8" fillId="0" borderId="19" xfId="0" applyFont="1" applyBorder="1" applyAlignment="1">
      <alignment horizontal="justify" vertical="center" wrapText="1"/>
    </xf>
    <xf numFmtId="0" fontId="8" fillId="0" borderId="20" xfId="0" applyFont="1" applyBorder="1" applyAlignment="1">
      <alignment horizontal="justify" vertical="center" wrapText="1"/>
    </xf>
    <xf numFmtId="0" fontId="23"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7" fillId="0" borderId="0" xfId="0" applyFont="1" applyAlignment="1">
      <alignment horizontal="center" vertical="center"/>
    </xf>
    <xf numFmtId="0" fontId="21" fillId="0" borderId="27"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21" fillId="3" borderId="12" xfId="0" applyFont="1" applyFill="1" applyBorder="1" applyAlignment="1">
      <alignment horizontal="justify" vertical="center" wrapText="1"/>
    </xf>
    <xf numFmtId="0" fontId="8" fillId="3" borderId="13" xfId="0" applyFont="1" applyFill="1" applyBorder="1" applyAlignment="1">
      <alignment horizontal="justify" vertical="center" wrapText="1"/>
    </xf>
    <xf numFmtId="0" fontId="8" fillId="0" borderId="32" xfId="0" applyFont="1" applyBorder="1" applyAlignment="1">
      <alignment horizontal="left" vertical="center" wrapText="1"/>
    </xf>
    <xf numFmtId="0" fontId="8" fillId="0" borderId="11" xfId="0" applyFont="1" applyBorder="1" applyAlignment="1">
      <alignment horizontal="right" vertical="center"/>
    </xf>
    <xf numFmtId="0" fontId="14" fillId="0" borderId="0" xfId="0" applyFont="1" applyAlignment="1">
      <alignment horizontal="left" vertical="center" wrapText="1"/>
    </xf>
    <xf numFmtId="0" fontId="5" fillId="0" borderId="0" xfId="0" applyFont="1" applyAlignment="1">
      <alignment horizontal="left" vertical="center"/>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6" xfId="0" applyFont="1" applyBorder="1" applyAlignment="1">
      <alignment horizontal="center" vertical="center" textRotation="255" wrapText="1"/>
    </xf>
    <xf numFmtId="0" fontId="8" fillId="0" borderId="25" xfId="0" applyFont="1" applyBorder="1" applyAlignment="1">
      <alignment horizontal="center" vertical="center" textRotation="255" wrapText="1"/>
    </xf>
    <xf numFmtId="0" fontId="8" fillId="0" borderId="12" xfId="0" applyFont="1" applyBorder="1" applyAlignment="1">
      <alignment horizontal="center" vertical="center" wrapText="1"/>
    </xf>
    <xf numFmtId="38" fontId="8" fillId="0" borderId="26" xfId="1" applyFont="1" applyBorder="1" applyAlignment="1">
      <alignment horizontal="center" vertical="center" wrapText="1"/>
    </xf>
    <xf numFmtId="38" fontId="8" fillId="0" borderId="25" xfId="1" applyFont="1" applyBorder="1" applyAlignment="1">
      <alignment horizontal="center" vertical="center" wrapText="1"/>
    </xf>
    <xf numFmtId="0" fontId="8" fillId="0" borderId="12" xfId="0" applyFont="1" applyBorder="1" applyAlignment="1">
      <alignment horizontal="left" vertical="center" wrapText="1"/>
    </xf>
    <xf numFmtId="0" fontId="8" fillId="0" borderId="24" xfId="0" applyFont="1" applyBorder="1" applyAlignment="1">
      <alignment horizontal="left" vertical="center" wrapText="1"/>
    </xf>
    <xf numFmtId="0" fontId="8" fillId="0" borderId="13" xfId="0" applyFont="1" applyBorder="1" applyAlignment="1">
      <alignment horizontal="lef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view="pageBreakPreview" zoomScale="75" zoomScaleNormal="100" zoomScaleSheetLayoutView="75" workbookViewId="0">
      <selection activeCell="A8" sqref="A8"/>
    </sheetView>
  </sheetViews>
  <sheetFormatPr defaultRowHeight="13.8" x14ac:dyDescent="0.2"/>
  <cols>
    <col min="1" max="1" width="40.6640625" style="6" customWidth="1"/>
    <col min="2" max="2" width="30.6640625" style="6" customWidth="1"/>
    <col min="3" max="3" width="10.6640625" style="6" customWidth="1"/>
    <col min="4" max="4" width="40.6640625" style="7" customWidth="1"/>
  </cols>
  <sheetData>
    <row r="1" spans="1:4" x14ac:dyDescent="0.2">
      <c r="A1" s="49" t="s">
        <v>89</v>
      </c>
    </row>
    <row r="2" spans="1:4" ht="27" customHeight="1" x14ac:dyDescent="0.2">
      <c r="A2" s="59" t="s">
        <v>90</v>
      </c>
      <c r="B2" s="60"/>
      <c r="C2" s="60"/>
      <c r="D2" s="60"/>
    </row>
    <row r="3" spans="1:4" ht="25.2" customHeight="1" x14ac:dyDescent="0.2">
      <c r="A3" s="57" t="s">
        <v>85</v>
      </c>
      <c r="B3" s="58"/>
      <c r="C3" s="58"/>
      <c r="D3" s="58"/>
    </row>
    <row r="4" spans="1:4" ht="26.25" customHeight="1" thickBot="1" x14ac:dyDescent="0.25">
      <c r="A4" s="68" t="s">
        <v>18</v>
      </c>
      <c r="B4" s="68"/>
      <c r="C4" s="68"/>
      <c r="D4" s="68"/>
    </row>
    <row r="5" spans="1:4" ht="50.1" customHeight="1" thickTop="1" thickBot="1" x14ac:dyDescent="0.25">
      <c r="A5" s="30" t="s">
        <v>64</v>
      </c>
      <c r="B5" s="67" t="s">
        <v>65</v>
      </c>
      <c r="C5" s="67"/>
      <c r="D5" s="31" t="s">
        <v>66</v>
      </c>
    </row>
    <row r="6" spans="1:4" ht="34.5" customHeight="1" thickTop="1" thickBot="1" x14ac:dyDescent="0.25">
      <c r="A6" s="32" t="s">
        <v>67</v>
      </c>
      <c r="B6" s="63" t="s">
        <v>68</v>
      </c>
      <c r="C6" s="64"/>
      <c r="D6" s="33" t="s">
        <v>69</v>
      </c>
    </row>
    <row r="7" spans="1:4" ht="60" customHeight="1" thickTop="1" thickBot="1" x14ac:dyDescent="0.25">
      <c r="A7" s="34" t="s">
        <v>95</v>
      </c>
      <c r="B7" s="35" t="s">
        <v>70</v>
      </c>
      <c r="C7" s="36" t="s">
        <v>17</v>
      </c>
      <c r="D7" s="37">
        <f>IF(臨床性能試験研究費ポイント算出表!L17&gt;0,臨床性能試験研究費ポイント算出表!L17,相関性能試験研究費ポイント算出表!L14)</f>
        <v>0</v>
      </c>
    </row>
    <row r="8" spans="1:4" ht="60" customHeight="1" thickBot="1" x14ac:dyDescent="0.25">
      <c r="A8" s="40" t="s">
        <v>91</v>
      </c>
      <c r="B8" s="65" t="s">
        <v>92</v>
      </c>
      <c r="C8" s="66"/>
      <c r="D8" s="41">
        <f>臨床性能試験研究費ポイント算出表!L16*1000</f>
        <v>0</v>
      </c>
    </row>
    <row r="9" spans="1:4" ht="60" customHeight="1" thickBot="1" x14ac:dyDescent="0.25">
      <c r="A9" s="42" t="s">
        <v>93</v>
      </c>
      <c r="B9" s="61" t="s">
        <v>74</v>
      </c>
      <c r="C9" s="62"/>
      <c r="D9" s="43">
        <f>(D7+D8)*0.2</f>
        <v>0</v>
      </c>
    </row>
    <row r="10" spans="1:4" ht="60" customHeight="1" thickTop="1" thickBot="1" x14ac:dyDescent="0.25">
      <c r="A10" s="38" t="s">
        <v>76</v>
      </c>
      <c r="B10" s="55" t="s">
        <v>77</v>
      </c>
      <c r="C10" s="56"/>
      <c r="D10" s="39">
        <f>SUM(D7:D9)</f>
        <v>0</v>
      </c>
    </row>
    <row r="11" spans="1:4" ht="60" customHeight="1" thickBot="1" x14ac:dyDescent="0.25">
      <c r="A11" s="42" t="s">
        <v>75</v>
      </c>
      <c r="B11" s="50" t="s">
        <v>78</v>
      </c>
      <c r="C11" s="51"/>
      <c r="D11" s="43">
        <f>D10*0.3</f>
        <v>0</v>
      </c>
    </row>
    <row r="12" spans="1:4" ht="60" customHeight="1" thickTop="1" thickBot="1" x14ac:dyDescent="0.25">
      <c r="A12" s="38" t="s">
        <v>79</v>
      </c>
      <c r="B12" s="55" t="s">
        <v>80</v>
      </c>
      <c r="C12" s="56"/>
      <c r="D12" s="39">
        <f>SUM(D10:D11)</f>
        <v>0</v>
      </c>
    </row>
    <row r="13" spans="1:4" ht="60" customHeight="1" thickBot="1" x14ac:dyDescent="0.25">
      <c r="A13" s="42" t="s">
        <v>81</v>
      </c>
      <c r="B13" s="50" t="s">
        <v>82</v>
      </c>
      <c r="C13" s="51"/>
      <c r="D13" s="43">
        <f>ROUNDDOWN(D12*0.1,0)</f>
        <v>0</v>
      </c>
    </row>
    <row r="14" spans="1:4" ht="60" customHeight="1" thickTop="1" thickBot="1" x14ac:dyDescent="0.25">
      <c r="A14" s="44" t="s">
        <v>84</v>
      </c>
      <c r="B14" s="52" t="s">
        <v>94</v>
      </c>
      <c r="C14" s="53"/>
      <c r="D14" s="45">
        <f>SUM(D12:D13)</f>
        <v>0</v>
      </c>
    </row>
    <row r="15" spans="1:4" ht="27" customHeight="1" thickTop="1" x14ac:dyDescent="0.2">
      <c r="A15" s="54" t="s">
        <v>83</v>
      </c>
      <c r="B15" s="54"/>
      <c r="C15" s="54"/>
    </row>
  </sheetData>
  <mergeCells count="13">
    <mergeCell ref="A2:D2"/>
    <mergeCell ref="B9:C9"/>
    <mergeCell ref="B10:C10"/>
    <mergeCell ref="B11:C11"/>
    <mergeCell ref="B6:C6"/>
    <mergeCell ref="B8:C8"/>
    <mergeCell ref="B5:C5"/>
    <mergeCell ref="A4:D4"/>
    <mergeCell ref="B13:C13"/>
    <mergeCell ref="B14:C14"/>
    <mergeCell ref="A15:C15"/>
    <mergeCell ref="B12:C12"/>
    <mergeCell ref="A3:D3"/>
  </mergeCells>
  <phoneticPr fontId="6"/>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1"/>
  <sheetViews>
    <sheetView view="pageBreakPreview" zoomScale="75" zoomScaleNormal="100" zoomScaleSheetLayoutView="75" workbookViewId="0">
      <selection activeCell="A3" sqref="A3:L3"/>
    </sheetView>
  </sheetViews>
  <sheetFormatPr defaultRowHeight="13.8" x14ac:dyDescent="0.2"/>
  <cols>
    <col min="1" max="1" width="4.6640625" style="6" customWidth="1"/>
    <col min="2" max="2" width="25.6640625" style="6" customWidth="1"/>
    <col min="3" max="3" width="4.6640625" style="6" customWidth="1"/>
    <col min="4" max="4" width="4.6640625" style="15" customWidth="1"/>
    <col min="5" max="5" width="20.6640625" style="6" customWidth="1"/>
    <col min="6" max="6" width="4.6640625" style="15" customWidth="1"/>
    <col min="7" max="7" width="20.6640625" style="6" customWidth="1"/>
    <col min="8" max="8" width="4.6640625" style="15" customWidth="1"/>
    <col min="9" max="9" width="20.6640625" style="6" customWidth="1"/>
    <col min="10" max="10" width="4.6640625" style="15" customWidth="1"/>
    <col min="11" max="11" width="20.6640625" style="6" customWidth="1"/>
    <col min="12" max="12" width="16.6640625" style="8" customWidth="1"/>
  </cols>
  <sheetData>
    <row r="1" spans="1:12" x14ac:dyDescent="0.2">
      <c r="A1" s="70" t="s">
        <v>20</v>
      </c>
      <c r="B1" s="70"/>
    </row>
    <row r="2" spans="1:12" ht="29.4" customHeight="1" x14ac:dyDescent="0.2">
      <c r="A2" s="60" t="s">
        <v>19</v>
      </c>
      <c r="B2" s="60"/>
      <c r="C2" s="60"/>
      <c r="D2" s="60"/>
      <c r="E2" s="60"/>
      <c r="F2" s="60"/>
      <c r="G2" s="60"/>
      <c r="H2" s="60"/>
      <c r="I2" s="60"/>
      <c r="J2" s="60"/>
      <c r="K2" s="60"/>
      <c r="L2" s="60"/>
    </row>
    <row r="3" spans="1:12" ht="27" customHeight="1" x14ac:dyDescent="0.2">
      <c r="A3" s="57" t="s">
        <v>86</v>
      </c>
      <c r="B3" s="58"/>
      <c r="C3" s="58"/>
      <c r="D3" s="58"/>
      <c r="E3" s="58"/>
      <c r="F3" s="58"/>
      <c r="G3" s="58"/>
      <c r="H3" s="58"/>
      <c r="I3" s="58"/>
      <c r="J3" s="58"/>
      <c r="K3" s="58"/>
      <c r="L3" s="58"/>
    </row>
    <row r="4" spans="1:12" ht="22.8" thickBot="1" x14ac:dyDescent="0.25">
      <c r="A4" s="5"/>
      <c r="B4" s="5"/>
      <c r="C4" s="5"/>
      <c r="D4" s="16"/>
      <c r="E4" s="5"/>
      <c r="F4" s="16"/>
      <c r="G4" s="5"/>
      <c r="H4" s="16"/>
      <c r="I4" s="5"/>
      <c r="J4" s="18" t="s">
        <v>24</v>
      </c>
      <c r="K4" s="5"/>
      <c r="L4" s="9"/>
    </row>
    <row r="5" spans="1:12" ht="39.75" customHeight="1" x14ac:dyDescent="0.2">
      <c r="A5" s="73" t="s">
        <v>36</v>
      </c>
      <c r="B5" s="74"/>
      <c r="C5" s="77" t="s">
        <v>37</v>
      </c>
      <c r="D5" s="73" t="s">
        <v>38</v>
      </c>
      <c r="E5" s="74"/>
      <c r="F5" s="73" t="s">
        <v>39</v>
      </c>
      <c r="G5" s="74"/>
      <c r="H5" s="73" t="s">
        <v>40</v>
      </c>
      <c r="I5" s="74"/>
      <c r="J5" s="73" t="s">
        <v>41</v>
      </c>
      <c r="K5" s="74"/>
      <c r="L5" s="80" t="s">
        <v>42</v>
      </c>
    </row>
    <row r="6" spans="1:12" ht="39.75" customHeight="1" thickBot="1" x14ac:dyDescent="0.25">
      <c r="A6" s="75"/>
      <c r="B6" s="76"/>
      <c r="C6" s="78"/>
      <c r="D6" s="75" t="s">
        <v>43</v>
      </c>
      <c r="E6" s="76"/>
      <c r="F6" s="75" t="s">
        <v>44</v>
      </c>
      <c r="G6" s="76"/>
      <c r="H6" s="75" t="s">
        <v>45</v>
      </c>
      <c r="I6" s="76"/>
      <c r="J6" s="75" t="s">
        <v>46</v>
      </c>
      <c r="K6" s="76"/>
      <c r="L6" s="81"/>
    </row>
    <row r="7" spans="1:12" ht="60" customHeight="1" thickBot="1" x14ac:dyDescent="0.25">
      <c r="A7" s="22" t="s">
        <v>0</v>
      </c>
      <c r="B7" s="19" t="s">
        <v>25</v>
      </c>
      <c r="C7" s="1">
        <v>10</v>
      </c>
      <c r="D7" s="79"/>
      <c r="E7" s="72"/>
      <c r="F7" s="23" t="s">
        <v>23</v>
      </c>
      <c r="G7" s="1" t="s">
        <v>47</v>
      </c>
      <c r="H7" s="23" t="s">
        <v>23</v>
      </c>
      <c r="I7" s="1" t="s">
        <v>48</v>
      </c>
      <c r="J7" s="23"/>
      <c r="K7" s="1" t="s">
        <v>49</v>
      </c>
      <c r="L7" s="4">
        <f>IF(F7="○",C7*2,IF(H7="○",C7*3,IF(J7="○",C7*5,0)))</f>
        <v>0</v>
      </c>
    </row>
    <row r="8" spans="1:12" ht="60" customHeight="1" thickBot="1" x14ac:dyDescent="0.25">
      <c r="A8" s="22" t="s">
        <v>1</v>
      </c>
      <c r="B8" s="19" t="s">
        <v>26</v>
      </c>
      <c r="C8" s="1">
        <v>1</v>
      </c>
      <c r="D8" s="24">
        <v>0</v>
      </c>
      <c r="E8" s="1" t="s">
        <v>50</v>
      </c>
      <c r="F8" s="82"/>
      <c r="G8" s="83"/>
      <c r="H8" s="83"/>
      <c r="I8" s="83"/>
      <c r="J8" s="83"/>
      <c r="K8" s="84"/>
      <c r="L8" s="4">
        <f>C8*D8</f>
        <v>0</v>
      </c>
    </row>
    <row r="9" spans="1:12" ht="60" customHeight="1" thickBot="1" x14ac:dyDescent="0.25">
      <c r="A9" s="22" t="s">
        <v>2</v>
      </c>
      <c r="B9" s="19" t="s">
        <v>27</v>
      </c>
      <c r="C9" s="1">
        <v>1</v>
      </c>
      <c r="D9" s="23" t="s">
        <v>23</v>
      </c>
      <c r="E9" s="1" t="s">
        <v>51</v>
      </c>
      <c r="F9" s="23"/>
      <c r="G9" s="1" t="s">
        <v>52</v>
      </c>
      <c r="H9" s="23"/>
      <c r="I9" s="1" t="s">
        <v>53</v>
      </c>
      <c r="J9" s="23"/>
      <c r="K9" s="1" t="s">
        <v>54</v>
      </c>
      <c r="L9" s="4">
        <f>IF(D9="○",C9*1,IF(F9="○",C9*2,IF(H9="○",C9*3,IF(J9="○",C9*5,0))))</f>
        <v>0</v>
      </c>
    </row>
    <row r="10" spans="1:12" ht="60" customHeight="1" thickBot="1" x14ac:dyDescent="0.25">
      <c r="A10" s="22" t="s">
        <v>3</v>
      </c>
      <c r="B10" s="19" t="s">
        <v>28</v>
      </c>
      <c r="C10" s="1">
        <v>1</v>
      </c>
      <c r="D10" s="23"/>
      <c r="E10" s="1" t="s">
        <v>55</v>
      </c>
      <c r="F10" s="23"/>
      <c r="G10" s="1" t="s">
        <v>56</v>
      </c>
      <c r="H10" s="23"/>
      <c r="I10" s="1" t="s">
        <v>57</v>
      </c>
      <c r="J10" s="79"/>
      <c r="K10" s="72"/>
      <c r="L10" s="4">
        <f>IF(D10="○",C10*1,IF(F10="○",C10*2,IF(H10="○",C10*3,0)))</f>
        <v>0</v>
      </c>
    </row>
    <row r="11" spans="1:12" ht="60" customHeight="1" thickBot="1" x14ac:dyDescent="0.25">
      <c r="A11" s="22" t="s">
        <v>4</v>
      </c>
      <c r="B11" s="19" t="s">
        <v>29</v>
      </c>
      <c r="C11" s="1">
        <v>1</v>
      </c>
      <c r="D11" s="23"/>
      <c r="E11" s="1" t="s">
        <v>58</v>
      </c>
      <c r="F11" s="79"/>
      <c r="G11" s="72"/>
      <c r="H11" s="23"/>
      <c r="I11" s="1" t="s">
        <v>59</v>
      </c>
      <c r="J11" s="79"/>
      <c r="K11" s="72"/>
      <c r="L11" s="4">
        <f>IF(D11="○",C11*1,IF(H11="○",C11*3,0))</f>
        <v>0</v>
      </c>
    </row>
    <row r="12" spans="1:12" ht="60" customHeight="1" thickBot="1" x14ac:dyDescent="0.25">
      <c r="A12" s="22" t="s">
        <v>5</v>
      </c>
      <c r="B12" s="19" t="s">
        <v>30</v>
      </c>
      <c r="C12" s="1">
        <v>1</v>
      </c>
      <c r="D12" s="24">
        <v>0</v>
      </c>
      <c r="E12" s="1" t="s">
        <v>60</v>
      </c>
      <c r="F12" s="82"/>
      <c r="G12" s="83"/>
      <c r="H12" s="83"/>
      <c r="I12" s="83"/>
      <c r="J12" s="83"/>
      <c r="K12" s="84"/>
      <c r="L12" s="4">
        <f>D12*1/5</f>
        <v>0</v>
      </c>
    </row>
    <row r="13" spans="1:12" ht="60" customHeight="1" thickBot="1" x14ac:dyDescent="0.25">
      <c r="A13" s="22" t="s">
        <v>6</v>
      </c>
      <c r="B13" s="19" t="s">
        <v>31</v>
      </c>
      <c r="C13" s="1">
        <v>1</v>
      </c>
      <c r="D13" s="23"/>
      <c r="E13" s="1" t="s">
        <v>61</v>
      </c>
      <c r="F13" s="23"/>
      <c r="G13" s="1" t="s">
        <v>62</v>
      </c>
      <c r="H13" s="79"/>
      <c r="I13" s="71"/>
      <c r="J13" s="71"/>
      <c r="K13" s="72"/>
      <c r="L13" s="4">
        <f>IF(D13="○",C13*1,IF(F13="○",C13*2,0))</f>
        <v>0</v>
      </c>
    </row>
    <row r="14" spans="1:12" ht="60" customHeight="1" thickBot="1" x14ac:dyDescent="0.25">
      <c r="A14" s="2" t="s">
        <v>8</v>
      </c>
      <c r="B14" s="20" t="s">
        <v>32</v>
      </c>
      <c r="C14" s="2">
        <v>6</v>
      </c>
      <c r="D14" s="25"/>
      <c r="E14" s="26" t="s">
        <v>63</v>
      </c>
      <c r="F14" s="79"/>
      <c r="G14" s="71"/>
      <c r="H14" s="71"/>
      <c r="I14" s="71"/>
      <c r="J14" s="71"/>
      <c r="K14" s="72"/>
      <c r="L14" s="4">
        <f>IF(D14="○",C14*1,0)</f>
        <v>0</v>
      </c>
    </row>
    <row r="15" spans="1:12" ht="60" customHeight="1" thickBot="1" x14ac:dyDescent="0.25">
      <c r="A15" s="2" t="s">
        <v>9</v>
      </c>
      <c r="B15" s="21" t="s">
        <v>33</v>
      </c>
      <c r="C15" s="22">
        <v>6</v>
      </c>
      <c r="D15" s="27"/>
      <c r="E15" s="28" t="s">
        <v>63</v>
      </c>
      <c r="F15" s="79"/>
      <c r="G15" s="71"/>
      <c r="H15" s="71"/>
      <c r="I15" s="71"/>
      <c r="J15" s="71"/>
      <c r="K15" s="72"/>
      <c r="L15" s="4">
        <f>IF(D15="○",C15*1,0)</f>
        <v>0</v>
      </c>
    </row>
    <row r="16" spans="1:12" ht="60" customHeight="1" thickBot="1" x14ac:dyDescent="0.25">
      <c r="A16" s="79"/>
      <c r="B16" s="71"/>
      <c r="C16" s="71"/>
      <c r="D16" s="71"/>
      <c r="E16" s="71" t="s">
        <v>34</v>
      </c>
      <c r="F16" s="71"/>
      <c r="G16" s="71"/>
      <c r="H16" s="71"/>
      <c r="I16" s="71"/>
      <c r="J16" s="71"/>
      <c r="K16" s="72"/>
      <c r="L16" s="4">
        <f>SUM(L7:L15)</f>
        <v>0</v>
      </c>
    </row>
    <row r="17" spans="1:12" ht="60" customHeight="1" thickBot="1" x14ac:dyDescent="0.25">
      <c r="A17" s="2" t="s">
        <v>10</v>
      </c>
      <c r="B17" s="48" t="s">
        <v>87</v>
      </c>
      <c r="C17" s="79" t="s">
        <v>35</v>
      </c>
      <c r="D17" s="71"/>
      <c r="E17" s="71"/>
      <c r="F17" s="71"/>
      <c r="G17" s="71"/>
      <c r="H17" s="71"/>
      <c r="I17" s="71"/>
      <c r="J17" s="71"/>
      <c r="K17" s="72"/>
      <c r="L17" s="29">
        <f>L16*6400</f>
        <v>0</v>
      </c>
    </row>
    <row r="19" spans="1:12" ht="14.4" x14ac:dyDescent="0.2">
      <c r="A19" s="13" t="s">
        <v>11</v>
      </c>
      <c r="B19" s="12" t="s">
        <v>12</v>
      </c>
      <c r="C19" s="14"/>
      <c r="D19" s="17"/>
      <c r="E19" s="14"/>
    </row>
    <row r="20" spans="1:12" ht="14.25" customHeight="1" x14ac:dyDescent="0.2">
      <c r="A20" s="13" t="s">
        <v>13</v>
      </c>
      <c r="B20" s="69" t="s">
        <v>14</v>
      </c>
      <c r="C20" s="69"/>
      <c r="D20" s="69"/>
      <c r="E20" s="69"/>
    </row>
    <row r="21" spans="1:12" ht="14.4" x14ac:dyDescent="0.2">
      <c r="A21" s="13" t="s">
        <v>15</v>
      </c>
      <c r="B21" s="14" t="s">
        <v>16</v>
      </c>
      <c r="C21" s="14"/>
      <c r="D21" s="17"/>
      <c r="E21" s="14"/>
    </row>
  </sheetData>
  <mergeCells count="27">
    <mergeCell ref="A16:D16"/>
    <mergeCell ref="C17:K17"/>
    <mergeCell ref="J10:K10"/>
    <mergeCell ref="J11:K11"/>
    <mergeCell ref="F8:K8"/>
    <mergeCell ref="F5:G5"/>
    <mergeCell ref="F6:G6"/>
    <mergeCell ref="H5:I5"/>
    <mergeCell ref="H6:I6"/>
    <mergeCell ref="J5:K5"/>
    <mergeCell ref="J6:K6"/>
    <mergeCell ref="A3:L3"/>
    <mergeCell ref="B20:E20"/>
    <mergeCell ref="A1:B1"/>
    <mergeCell ref="A2:L2"/>
    <mergeCell ref="E16:K16"/>
    <mergeCell ref="A5:B6"/>
    <mergeCell ref="C5:C6"/>
    <mergeCell ref="D5:E5"/>
    <mergeCell ref="D6:E6"/>
    <mergeCell ref="D7:E7"/>
    <mergeCell ref="H13:K13"/>
    <mergeCell ref="F14:K14"/>
    <mergeCell ref="F15:K15"/>
    <mergeCell ref="L5:L6"/>
    <mergeCell ref="F12:K12"/>
    <mergeCell ref="F11:G11"/>
  </mergeCells>
  <phoneticPr fontId="6"/>
  <dataValidations count="2">
    <dataValidation type="list" allowBlank="1" showInputMessage="1" showErrorMessage="1" sqref="F7 H7 J7 D9 F9 H9 J9 D10 F10 H10 D11 H11 D13 F13 D14 D15" xr:uid="{00000000-0002-0000-0100-000000000000}">
      <formula1>"○,　,"</formula1>
    </dataValidation>
    <dataValidation type="list" allowBlank="1" showInputMessage="1" showErrorMessage="1" sqref="D8 D12" xr:uid="{00000000-0002-0000-0100-000001000000}">
      <formula1>"１,２,３,４,５,６,７,８,９,１０,１１,１２,１３,１４,１５,１６,１７,１８,１９,２０,　,０,"</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view="pageBreakPreview" zoomScale="75" zoomScaleNormal="100" zoomScaleSheetLayoutView="75" workbookViewId="0">
      <selection activeCell="A3" sqref="A3:L3"/>
    </sheetView>
  </sheetViews>
  <sheetFormatPr defaultRowHeight="13.8" x14ac:dyDescent="0.2"/>
  <cols>
    <col min="1" max="1" width="4.6640625" style="6" customWidth="1"/>
    <col min="2" max="2" width="25.6640625" style="6" customWidth="1"/>
    <col min="3" max="3" width="4.6640625" style="6" customWidth="1"/>
    <col min="4" max="4" width="4.6640625" style="15" customWidth="1"/>
    <col min="5" max="5" width="20.6640625" style="6" customWidth="1"/>
    <col min="6" max="6" width="4.6640625" style="15" customWidth="1"/>
    <col min="7" max="7" width="20.6640625" style="6" customWidth="1"/>
    <col min="8" max="8" width="4.6640625" style="15" customWidth="1"/>
    <col min="9" max="9" width="20.6640625" style="6" customWidth="1"/>
    <col min="10" max="10" width="4.6640625" style="15" customWidth="1"/>
    <col min="11" max="11" width="20.6640625" style="6" customWidth="1"/>
    <col min="12" max="12" width="16.6640625" style="10" customWidth="1"/>
  </cols>
  <sheetData>
    <row r="1" spans="1:12" x14ac:dyDescent="0.2">
      <c r="A1" s="70" t="s">
        <v>22</v>
      </c>
      <c r="B1" s="70"/>
    </row>
    <row r="2" spans="1:12" ht="29.4" customHeight="1" x14ac:dyDescent="0.2">
      <c r="A2" s="60" t="s">
        <v>21</v>
      </c>
      <c r="B2" s="60"/>
      <c r="C2" s="60"/>
      <c r="D2" s="60"/>
      <c r="E2" s="60"/>
      <c r="F2" s="60"/>
      <c r="G2" s="60"/>
      <c r="H2" s="60"/>
      <c r="I2" s="60"/>
      <c r="J2" s="60"/>
      <c r="K2" s="60"/>
      <c r="L2" s="60"/>
    </row>
    <row r="3" spans="1:12" ht="27" customHeight="1" x14ac:dyDescent="0.2">
      <c r="A3" s="57" t="s">
        <v>86</v>
      </c>
      <c r="B3" s="58"/>
      <c r="C3" s="58"/>
      <c r="D3" s="58"/>
      <c r="E3" s="58"/>
      <c r="F3" s="58"/>
      <c r="G3" s="58"/>
      <c r="H3" s="58"/>
      <c r="I3" s="58"/>
      <c r="J3" s="58"/>
      <c r="K3" s="58"/>
      <c r="L3" s="58"/>
    </row>
    <row r="4" spans="1:12" ht="22.8" thickBot="1" x14ac:dyDescent="0.25">
      <c r="A4" s="5"/>
      <c r="B4" s="5"/>
      <c r="C4" s="5"/>
      <c r="D4" s="16"/>
      <c r="E4" s="5"/>
      <c r="F4" s="16"/>
      <c r="G4" s="5"/>
      <c r="H4" s="16"/>
      <c r="I4" s="5"/>
      <c r="J4" s="18" t="s">
        <v>24</v>
      </c>
      <c r="K4" s="5"/>
      <c r="L4" s="9"/>
    </row>
    <row r="5" spans="1:12" ht="39.75" customHeight="1" x14ac:dyDescent="0.2">
      <c r="A5" s="73" t="s">
        <v>36</v>
      </c>
      <c r="B5" s="74"/>
      <c r="C5" s="77" t="s">
        <v>37</v>
      </c>
      <c r="D5" s="73" t="s">
        <v>38</v>
      </c>
      <c r="E5" s="74"/>
      <c r="F5" s="73" t="s">
        <v>39</v>
      </c>
      <c r="G5" s="74"/>
      <c r="H5" s="73" t="s">
        <v>40</v>
      </c>
      <c r="I5" s="74"/>
      <c r="J5" s="73" t="s">
        <v>41</v>
      </c>
      <c r="K5" s="74"/>
      <c r="L5" s="80" t="s">
        <v>42</v>
      </c>
    </row>
    <row r="6" spans="1:12" ht="39.75" customHeight="1" thickBot="1" x14ac:dyDescent="0.25">
      <c r="A6" s="75"/>
      <c r="B6" s="76"/>
      <c r="C6" s="78"/>
      <c r="D6" s="75" t="s">
        <v>43</v>
      </c>
      <c r="E6" s="76"/>
      <c r="F6" s="75" t="s">
        <v>44</v>
      </c>
      <c r="G6" s="76"/>
      <c r="H6" s="75" t="s">
        <v>45</v>
      </c>
      <c r="I6" s="76"/>
      <c r="J6" s="75" t="s">
        <v>46</v>
      </c>
      <c r="K6" s="76"/>
      <c r="L6" s="81"/>
    </row>
    <row r="7" spans="1:12" ht="60" customHeight="1" thickBot="1" x14ac:dyDescent="0.25">
      <c r="A7" s="22" t="s">
        <v>0</v>
      </c>
      <c r="B7" s="19" t="s">
        <v>25</v>
      </c>
      <c r="C7" s="1">
        <v>4</v>
      </c>
      <c r="D7" s="79"/>
      <c r="E7" s="72"/>
      <c r="F7" s="23"/>
      <c r="G7" s="1" t="s">
        <v>71</v>
      </c>
      <c r="H7" s="23"/>
      <c r="I7" s="1" t="s">
        <v>72</v>
      </c>
      <c r="J7" s="23"/>
      <c r="K7" s="1" t="s">
        <v>73</v>
      </c>
      <c r="L7" s="4">
        <f>IF(F7="○",C7*2,IF(H7="○",C7*3,IF(J7="○",C7*5,0)))</f>
        <v>0</v>
      </c>
    </row>
    <row r="8" spans="1:12" ht="60" customHeight="1" thickBot="1" x14ac:dyDescent="0.25">
      <c r="A8" s="22" t="s">
        <v>2</v>
      </c>
      <c r="B8" s="19" t="s">
        <v>27</v>
      </c>
      <c r="C8" s="1">
        <v>1</v>
      </c>
      <c r="D8" s="23"/>
      <c r="E8" s="1" t="s">
        <v>51</v>
      </c>
      <c r="F8" s="23"/>
      <c r="G8" s="1" t="s">
        <v>52</v>
      </c>
      <c r="H8" s="23"/>
      <c r="I8" s="1" t="s">
        <v>53</v>
      </c>
      <c r="J8" s="23"/>
      <c r="K8" s="1" t="s">
        <v>54</v>
      </c>
      <c r="L8" s="4">
        <f>IF(D8="○",C8*1,IF(F8="○",C8*2,IF(H8="○",C8*3,IF(J8="○",C8*5,0))))</f>
        <v>0</v>
      </c>
    </row>
    <row r="9" spans="1:12" ht="60" customHeight="1" thickBot="1" x14ac:dyDescent="0.25">
      <c r="A9" s="22" t="s">
        <v>3</v>
      </c>
      <c r="B9" s="19" t="s">
        <v>28</v>
      </c>
      <c r="C9" s="1">
        <v>1</v>
      </c>
      <c r="D9" s="23"/>
      <c r="E9" s="1" t="s">
        <v>55</v>
      </c>
      <c r="F9" s="23"/>
      <c r="G9" s="1" t="s">
        <v>56</v>
      </c>
      <c r="H9" s="23"/>
      <c r="I9" s="1" t="s">
        <v>57</v>
      </c>
      <c r="J9" s="79"/>
      <c r="K9" s="72"/>
      <c r="L9" s="4">
        <f>IF(D9="○",C9*1,IF(F9="○",C9*2,IF(H9="○",C9*3,0)))</f>
        <v>0</v>
      </c>
    </row>
    <row r="10" spans="1:12" ht="60" customHeight="1" thickBot="1" x14ac:dyDescent="0.25">
      <c r="A10" s="22" t="s">
        <v>4</v>
      </c>
      <c r="B10" s="19" t="s">
        <v>29</v>
      </c>
      <c r="C10" s="1">
        <v>1</v>
      </c>
      <c r="D10" s="23"/>
      <c r="E10" s="1" t="s">
        <v>58</v>
      </c>
      <c r="F10" s="79"/>
      <c r="G10" s="72"/>
      <c r="H10" s="23"/>
      <c r="I10" s="1" t="s">
        <v>59</v>
      </c>
      <c r="J10" s="79"/>
      <c r="K10" s="72"/>
      <c r="L10" s="4">
        <f>IF(D10="○",C10*1,IF(H10="○",C10*3,0))</f>
        <v>0</v>
      </c>
    </row>
    <row r="11" spans="1:12" ht="60" customHeight="1" thickBot="1" x14ac:dyDescent="0.25">
      <c r="A11" s="22" t="s">
        <v>6</v>
      </c>
      <c r="B11" s="19" t="s">
        <v>31</v>
      </c>
      <c r="C11" s="1">
        <v>1</v>
      </c>
      <c r="D11" s="23"/>
      <c r="E11" s="1" t="s">
        <v>61</v>
      </c>
      <c r="F11" s="23"/>
      <c r="G11" s="1" t="s">
        <v>62</v>
      </c>
      <c r="H11" s="79"/>
      <c r="I11" s="71"/>
      <c r="J11" s="71"/>
      <c r="K11" s="72"/>
      <c r="L11" s="4">
        <f>IF(D11="○",C11*1,IF(F11="○",C11*2,0))</f>
        <v>0</v>
      </c>
    </row>
    <row r="12" spans="1:12" ht="60" customHeight="1" thickBot="1" x14ac:dyDescent="0.25">
      <c r="A12" s="3" t="s">
        <v>7</v>
      </c>
      <c r="B12" s="46" t="s">
        <v>33</v>
      </c>
      <c r="C12" s="28">
        <v>5</v>
      </c>
      <c r="D12" s="47"/>
      <c r="E12" s="28" t="s">
        <v>63</v>
      </c>
      <c r="F12" s="79"/>
      <c r="G12" s="71"/>
      <c r="H12" s="71"/>
      <c r="I12" s="71"/>
      <c r="J12" s="71"/>
      <c r="K12" s="72"/>
      <c r="L12" s="4">
        <f>IF(D12="○",C12*1,0)</f>
        <v>0</v>
      </c>
    </row>
    <row r="13" spans="1:12" ht="60" customHeight="1" thickBot="1" x14ac:dyDescent="0.25">
      <c r="A13" s="79"/>
      <c r="B13" s="71"/>
      <c r="C13" s="71" t="s">
        <v>34</v>
      </c>
      <c r="D13" s="71"/>
      <c r="E13" s="71"/>
      <c r="F13" s="71"/>
      <c r="G13" s="71"/>
      <c r="H13" s="71"/>
      <c r="I13" s="71"/>
      <c r="J13" s="71"/>
      <c r="K13" s="72"/>
      <c r="L13" s="4">
        <f>SUM(L7:L12)</f>
        <v>0</v>
      </c>
    </row>
    <row r="14" spans="1:12" ht="60" customHeight="1" thickBot="1" x14ac:dyDescent="0.25">
      <c r="A14" s="2" t="s">
        <v>10</v>
      </c>
      <c r="B14" s="48" t="s">
        <v>88</v>
      </c>
      <c r="C14" s="79" t="s">
        <v>35</v>
      </c>
      <c r="D14" s="71"/>
      <c r="E14" s="71"/>
      <c r="F14" s="71"/>
      <c r="G14" s="71"/>
      <c r="H14" s="71"/>
      <c r="I14" s="71"/>
      <c r="J14" s="71"/>
      <c r="K14" s="72"/>
      <c r="L14" s="29">
        <f>L13*6400</f>
        <v>0</v>
      </c>
    </row>
    <row r="16" spans="1:12" ht="14.4" x14ac:dyDescent="0.2">
      <c r="A16" s="11" t="s">
        <v>11</v>
      </c>
      <c r="B16" s="12" t="s">
        <v>12</v>
      </c>
    </row>
  </sheetData>
  <mergeCells count="23">
    <mergeCell ref="A13:B13"/>
    <mergeCell ref="F12:K12"/>
    <mergeCell ref="H11:K11"/>
    <mergeCell ref="F10:G10"/>
    <mergeCell ref="J10:K10"/>
    <mergeCell ref="C14:K14"/>
    <mergeCell ref="C5:C6"/>
    <mergeCell ref="H5:I5"/>
    <mergeCell ref="H6:I6"/>
    <mergeCell ref="J5:K5"/>
    <mergeCell ref="J6:K6"/>
    <mergeCell ref="J9:K9"/>
    <mergeCell ref="D7:E7"/>
    <mergeCell ref="C13:K13"/>
    <mergeCell ref="A1:B1"/>
    <mergeCell ref="A2:L2"/>
    <mergeCell ref="L5:L6"/>
    <mergeCell ref="A5:B6"/>
    <mergeCell ref="D5:E5"/>
    <mergeCell ref="D6:E6"/>
    <mergeCell ref="F5:G5"/>
    <mergeCell ref="F6:G6"/>
    <mergeCell ref="A3:L3"/>
  </mergeCells>
  <phoneticPr fontId="6"/>
  <dataValidations count="1">
    <dataValidation type="list" allowBlank="1" showInputMessage="1" showErrorMessage="1" sqref="J7:J8 F7:F9 H7:H10 F11 D8:D12" xr:uid="{00000000-0002-0000-0200-000000000000}">
      <formula1>"○,　,"</formula1>
    </dataValidation>
  </dataValidation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治験に係る経費積算表（体外診断薬・外部CRC）</vt:lpstr>
      <vt:lpstr>臨床性能試験研究費ポイント算出表</vt:lpstr>
      <vt:lpstr>相関性能試験研究費ポイント算出表</vt:lpstr>
      <vt:lpstr>'治験に係る経費積算表（体外診断薬・外部CRC）'!Print_Area</vt:lpstr>
      <vt:lpstr>臨床性能試験研究費ポイント算出表!Print_Area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chiken-016</dc:creator>
  <cp:lastModifiedBy>センター 臨床治験</cp:lastModifiedBy>
  <cp:lastPrinted>2023-11-09T07:34:57Z</cp:lastPrinted>
  <dcterms:created xsi:type="dcterms:W3CDTF">2023-11-09T07:18:48Z</dcterms:created>
  <dcterms:modified xsi:type="dcterms:W3CDTF">2024-02-28T09:24:07Z</dcterms:modified>
</cp:coreProperties>
</file>