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chiken-016\OneDrive\ドキュメント\デスクトップ\費用改定\経費積算表\"/>
    </mc:Choice>
  </mc:AlternateContent>
  <xr:revisionPtr revIDLastSave="0" documentId="13_ncr:1_{322BDBDE-79EC-42AB-B420-BAB151449B2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経費積算表（医療機器）" sheetId="1" r:id="rId1"/>
    <sheet name="臨床研究費ポイント算出表（医療機器）" sheetId="5" r:id="rId2"/>
  </sheets>
  <definedNames>
    <definedName name="_xlnm.Print_Area" localSheetId="0">'経費積算表（医療機器）'!$A$1:$D$14</definedName>
    <definedName name="_xlnm.Print_Area" localSheetId="1">'臨床研究費ポイント算出表（医療機器）'!$A$1:$J$25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" l="1"/>
  <c r="D7" i="1"/>
  <c r="J14" i="5" l="1"/>
  <c r="J15" i="5"/>
  <c r="J12" i="5"/>
  <c r="J13" i="5"/>
  <c r="J11" i="5"/>
  <c r="J8" i="5"/>
  <c r="J9" i="5"/>
  <c r="J10" i="5"/>
  <c r="J7" i="5"/>
  <c r="J18" i="5" l="1"/>
  <c r="J19" i="5" s="1"/>
  <c r="D9" i="1" l="1"/>
  <c r="D10" i="1" s="1"/>
  <c r="D11" i="1" s="1"/>
  <c r="D12" i="1" l="1"/>
  <c r="D13" i="1" s="1"/>
  <c r="D14" i="1" l="1"/>
</calcChain>
</file>

<file path=xl/sharedStrings.xml><?xml version="1.0" encoding="utf-8"?>
<sst xmlns="http://schemas.openxmlformats.org/spreadsheetml/2006/main" count="95" uniqueCount="95">
  <si>
    <t>A</t>
  </si>
  <si>
    <t>B</t>
  </si>
  <si>
    <t>C</t>
  </si>
  <si>
    <t>D</t>
  </si>
  <si>
    <t>E</t>
  </si>
  <si>
    <t>F</t>
  </si>
  <si>
    <t>G</t>
  </si>
  <si>
    <t>H</t>
  </si>
  <si>
    <r>
      <t>101</t>
    </r>
    <r>
      <rPr>
        <sz val="10.5"/>
        <color theme="1"/>
        <rFont val="ＭＳ 明朝"/>
        <family val="1"/>
        <charset val="128"/>
      </rPr>
      <t>項目以上</t>
    </r>
  </si>
  <si>
    <t>I</t>
  </si>
  <si>
    <r>
      <t>1</t>
    </r>
    <r>
      <rPr>
        <sz val="10.5"/>
        <color theme="1"/>
        <rFont val="ＭＳ 明朝"/>
        <family val="1"/>
        <charset val="128"/>
      </rPr>
      <t>回</t>
    </r>
  </si>
  <si>
    <t>J</t>
  </si>
  <si>
    <t>K</t>
  </si>
  <si>
    <r>
      <t>30</t>
    </r>
    <r>
      <rPr>
        <sz val="10.5"/>
        <color theme="1"/>
        <rFont val="ＭＳ 明朝"/>
        <family val="1"/>
        <charset val="128"/>
      </rPr>
      <t>枚以内</t>
    </r>
  </si>
  <si>
    <r>
      <t>51</t>
    </r>
    <r>
      <rPr>
        <sz val="10.5"/>
        <color theme="1"/>
        <rFont val="ＭＳ 明朝"/>
        <family val="1"/>
        <charset val="128"/>
      </rPr>
      <t>枚以上</t>
    </r>
  </si>
  <si>
    <r>
      <t>51</t>
    </r>
    <r>
      <rPr>
        <sz val="10.5"/>
        <color theme="1"/>
        <rFont val="ＭＳ 明朝"/>
        <family val="1"/>
        <charset val="128"/>
      </rPr>
      <t>～</t>
    </r>
    <r>
      <rPr>
        <sz val="10.5"/>
        <color theme="1"/>
        <rFont val="Century"/>
        <family val="1"/>
      </rPr>
      <t>100</t>
    </r>
    <r>
      <rPr>
        <sz val="10.5"/>
        <color theme="1"/>
        <rFont val="ＭＳ 明朝"/>
        <family val="1"/>
        <charset val="128"/>
      </rPr>
      <t>項目</t>
    </r>
  </si>
  <si>
    <r>
      <t>15</t>
    </r>
    <r>
      <rPr>
        <sz val="10.5"/>
        <color theme="1"/>
        <rFont val="ＭＳ 明朝"/>
        <family val="1"/>
        <charset val="128"/>
      </rPr>
      <t>ポイント加算</t>
    </r>
  </si>
  <si>
    <t>(6)+(7)</t>
    <phoneticPr fontId="5"/>
  </si>
  <si>
    <r>
      <t>5</t>
    </r>
    <r>
      <rPr>
        <sz val="10.5"/>
        <color theme="1"/>
        <rFont val="ＭＳ 明朝"/>
        <family val="1"/>
        <charset val="128"/>
      </rPr>
      <t>回以内</t>
    </r>
  </si>
  <si>
    <r>
      <t>21</t>
    </r>
    <r>
      <rPr>
        <sz val="10.5"/>
        <color theme="1"/>
        <rFont val="ＭＳ 明朝"/>
        <family val="1"/>
        <charset val="128"/>
      </rPr>
      <t>回</t>
    </r>
  </si>
  <si>
    <r>
      <t>50</t>
    </r>
    <r>
      <rPr>
        <sz val="10.5"/>
        <color theme="1"/>
        <rFont val="ＭＳ 明朝"/>
        <family val="1"/>
        <charset val="128"/>
      </rPr>
      <t>項目</t>
    </r>
  </si>
  <si>
    <r>
      <t>21</t>
    </r>
    <r>
      <rPr>
        <sz val="10.5"/>
        <color theme="1"/>
        <rFont val="ＭＳ 明朝"/>
        <family val="1"/>
        <charset val="128"/>
      </rPr>
      <t>項目</t>
    </r>
  </si>
  <si>
    <r>
      <t>11</t>
    </r>
    <r>
      <rPr>
        <sz val="10.5"/>
        <color theme="1"/>
        <rFont val="ＭＳ 明朝"/>
        <family val="1"/>
        <charset val="128"/>
      </rPr>
      <t>人以上</t>
    </r>
  </si>
  <si>
    <r>
      <rPr>
        <b/>
        <sz val="18"/>
        <color theme="1"/>
        <rFont val="ＭＳ 明朝"/>
        <family val="1"/>
        <charset val="128"/>
      </rPr>
      <t>臨床試験研究費ポイント算出表（医療機器）</t>
    </r>
  </si>
  <si>
    <r>
      <rPr>
        <sz val="10.5"/>
        <color theme="1"/>
        <rFont val="ＭＳ 明朝"/>
        <family val="1"/>
        <charset val="128"/>
      </rPr>
      <t>要素</t>
    </r>
  </si>
  <si>
    <r>
      <rPr>
        <sz val="10.5"/>
        <color theme="1"/>
        <rFont val="ＭＳ 明朝"/>
        <family val="1"/>
        <charset val="128"/>
      </rPr>
      <t>Ⅰ</t>
    </r>
  </si>
  <si>
    <r>
      <rPr>
        <sz val="10.5"/>
        <color theme="1"/>
        <rFont val="ＭＳ 明朝"/>
        <family val="1"/>
        <charset val="128"/>
      </rPr>
      <t>Ⅱ</t>
    </r>
  </si>
  <si>
    <r>
      <rPr>
        <sz val="10.5"/>
        <color theme="1"/>
        <rFont val="ＭＳ 明朝"/>
        <family val="1"/>
        <charset val="128"/>
      </rPr>
      <t>Ⅲ</t>
    </r>
  </si>
  <si>
    <r>
      <rPr>
        <sz val="10.5"/>
        <color theme="1"/>
        <rFont val="ＭＳ 明朝"/>
        <family val="1"/>
        <charset val="128"/>
      </rPr>
      <t>治験用具の使用目的</t>
    </r>
  </si>
  <si>
    <r>
      <rPr>
        <sz val="10.5"/>
        <color theme="1"/>
        <rFont val="ＭＳ 明朝"/>
        <family val="1"/>
        <charset val="128"/>
      </rPr>
      <t>ポピュレーション</t>
    </r>
  </si>
  <si>
    <r>
      <rPr>
        <sz val="10.5"/>
        <color theme="1"/>
        <rFont val="ＭＳ 明朝"/>
        <family val="1"/>
        <charset val="128"/>
      </rPr>
      <t>成人</t>
    </r>
  </si>
  <si>
    <r>
      <rPr>
        <sz val="10.5"/>
        <color theme="1"/>
        <rFont val="ＭＳ 明朝"/>
        <family val="1"/>
        <charset val="128"/>
      </rPr>
      <t>小児、成人（高齢者、意識障害者等）</t>
    </r>
  </si>
  <si>
    <r>
      <rPr>
        <sz val="10.5"/>
        <color theme="1"/>
        <rFont val="ＭＳ 明朝"/>
        <family val="1"/>
        <charset val="128"/>
      </rPr>
      <t>新生児、乳児、低体重出生児</t>
    </r>
    <phoneticPr fontId="5"/>
  </si>
  <si>
    <r>
      <rPr>
        <sz val="10.5"/>
        <color theme="1"/>
        <rFont val="ＭＳ 明朝"/>
        <family val="1"/>
        <charset val="128"/>
      </rPr>
      <t>観察回数</t>
    </r>
  </si>
  <si>
    <r>
      <rPr>
        <sz val="10.5"/>
        <color theme="1"/>
        <rFont val="ＭＳ 明朝"/>
        <family val="1"/>
        <charset val="128"/>
      </rPr>
      <t>症例発表数</t>
    </r>
  </si>
  <si>
    <r>
      <rPr>
        <sz val="10.5"/>
        <color theme="1"/>
        <rFont val="ＭＳ 明朝"/>
        <family val="1"/>
        <charset val="128"/>
      </rPr>
      <t>承認申請に使用される文書等の作成</t>
    </r>
  </si>
  <si>
    <r>
      <rPr>
        <sz val="10.5"/>
        <color theme="1"/>
        <rFont val="ＭＳ 明朝"/>
        <family val="1"/>
        <charset val="128"/>
      </rPr>
      <t>大型機械の設備管理</t>
    </r>
  </si>
  <si>
    <r>
      <rPr>
        <sz val="10.5"/>
        <color theme="1"/>
        <rFont val="ＭＳ 明朝"/>
        <family val="1"/>
        <charset val="128"/>
      </rPr>
      <t>有</t>
    </r>
  </si>
  <si>
    <r>
      <rPr>
        <sz val="10"/>
        <color theme="1"/>
        <rFont val="ＭＳ 明朝"/>
        <family val="1"/>
        <charset val="128"/>
      </rPr>
      <t>診療報酬点数のない新療法を習得する関係者</t>
    </r>
  </si>
  <si>
    <r>
      <rPr>
        <sz val="10.5"/>
        <color theme="1"/>
        <rFont val="ＭＳ 明朝"/>
        <family val="1"/>
        <charset val="128"/>
      </rPr>
      <t>治験支援費１</t>
    </r>
  </si>
  <si>
    <r>
      <rPr>
        <sz val="10.5"/>
        <color theme="1"/>
        <rFont val="ＭＳ 明朝"/>
        <family val="1"/>
        <charset val="128"/>
      </rPr>
      <t>治験支援費２</t>
    </r>
  </si>
  <si>
    <r>
      <rPr>
        <sz val="10.5"/>
        <color theme="1"/>
        <rFont val="ＭＳ 明朝"/>
        <family val="1"/>
        <charset val="128"/>
      </rPr>
      <t>合計ポイント</t>
    </r>
  </si>
  <si>
    <r>
      <t>6</t>
    </r>
    <r>
      <rPr>
        <sz val="10.5"/>
        <color theme="1"/>
        <rFont val="ＭＳ 明朝"/>
        <family val="1"/>
        <charset val="128"/>
      </rPr>
      <t>～</t>
    </r>
    <r>
      <rPr>
        <sz val="10.5"/>
        <color theme="1"/>
        <rFont val="Century"/>
        <family val="1"/>
      </rPr>
      <t>20</t>
    </r>
    <r>
      <rPr>
        <sz val="10.5"/>
        <color theme="1"/>
        <rFont val="ＭＳ 明朝"/>
        <family val="1"/>
        <charset val="128"/>
      </rPr>
      <t>回</t>
    </r>
  </si>
  <si>
    <r>
      <t>1</t>
    </r>
    <r>
      <rPr>
        <sz val="10.5"/>
        <color theme="1"/>
        <rFont val="ＭＳ 明朝"/>
        <family val="1"/>
        <charset val="128"/>
      </rPr>
      <t>～</t>
    </r>
    <r>
      <rPr>
        <sz val="10.5"/>
        <color theme="1"/>
        <rFont val="Century"/>
        <family val="1"/>
      </rPr>
      <t>5</t>
    </r>
    <r>
      <rPr>
        <sz val="10.5"/>
        <color theme="1"/>
        <rFont val="ＭＳ 明朝"/>
        <family val="1"/>
        <charset val="128"/>
      </rPr>
      <t>項目</t>
    </r>
  </si>
  <si>
    <r>
      <t>6</t>
    </r>
    <r>
      <rPr>
        <sz val="10.5"/>
        <color theme="1"/>
        <rFont val="ＭＳ 明朝"/>
        <family val="1"/>
        <charset val="128"/>
      </rPr>
      <t>～</t>
    </r>
    <r>
      <rPr>
        <sz val="10.5"/>
        <color theme="1"/>
        <rFont val="Century"/>
        <family val="1"/>
      </rPr>
      <t>20</t>
    </r>
    <r>
      <rPr>
        <sz val="10.5"/>
        <color theme="1"/>
        <rFont val="ＭＳ 明朝"/>
        <family val="1"/>
        <charset val="128"/>
      </rPr>
      <t>項目</t>
    </r>
  </si>
  <si>
    <r>
      <t>31</t>
    </r>
    <r>
      <rPr>
        <sz val="10.5"/>
        <color theme="1"/>
        <rFont val="ＭＳ 明朝"/>
        <family val="1"/>
        <charset val="128"/>
      </rPr>
      <t>～</t>
    </r>
    <r>
      <rPr>
        <sz val="10.5"/>
        <color theme="1"/>
        <rFont val="Century"/>
        <family val="1"/>
      </rPr>
      <t>50</t>
    </r>
    <r>
      <rPr>
        <sz val="10.5"/>
        <color theme="1"/>
        <rFont val="ＭＳ 明朝"/>
        <family val="1"/>
        <charset val="128"/>
      </rPr>
      <t>枚</t>
    </r>
  </si>
  <si>
    <r>
      <t>1</t>
    </r>
    <r>
      <rPr>
        <sz val="10.5"/>
        <color theme="1"/>
        <rFont val="ＭＳ 明朝"/>
        <family val="1"/>
        <charset val="128"/>
      </rPr>
      <t>～</t>
    </r>
    <r>
      <rPr>
        <sz val="10.5"/>
        <color theme="1"/>
        <rFont val="Century"/>
        <family val="1"/>
      </rPr>
      <t>10</t>
    </r>
    <r>
      <rPr>
        <sz val="10.5"/>
        <color theme="1"/>
        <rFont val="ＭＳ 明朝"/>
        <family val="1"/>
        <charset val="128"/>
      </rPr>
      <t>人</t>
    </r>
  </si>
  <si>
    <r>
      <rPr>
        <sz val="10"/>
        <color theme="1"/>
        <rFont val="ＭＳ 明朝"/>
        <family val="1"/>
        <charset val="128"/>
      </rPr>
      <t>（病院様式</t>
    </r>
    <r>
      <rPr>
        <sz val="10"/>
        <color theme="1"/>
        <rFont val="Century"/>
        <family val="1"/>
      </rPr>
      <t>6</t>
    </r>
    <r>
      <rPr>
        <sz val="10"/>
        <color theme="1"/>
        <rFont val="ＭＳ 明朝"/>
        <family val="1"/>
        <charset val="128"/>
      </rPr>
      <t>）</t>
    </r>
  </si>
  <si>
    <r>
      <rPr>
        <sz val="10.5"/>
        <color theme="1"/>
        <rFont val="ＭＳ 明朝"/>
        <family val="1"/>
        <charset val="128"/>
      </rPr>
      <t>ウエイト</t>
    </r>
    <phoneticPr fontId="5"/>
  </si>
  <si>
    <r>
      <t>(</t>
    </r>
    <r>
      <rPr>
        <sz val="10.5"/>
        <color theme="1"/>
        <rFont val="ＭＳ 明朝"/>
        <family val="1"/>
        <charset val="128"/>
      </rPr>
      <t>ウエイト</t>
    </r>
    <r>
      <rPr>
        <sz val="10.5"/>
        <color theme="1"/>
        <rFont val="Century"/>
        <family val="1"/>
      </rPr>
      <t>×1)</t>
    </r>
  </si>
  <si>
    <r>
      <t>(</t>
    </r>
    <r>
      <rPr>
        <sz val="10.5"/>
        <color theme="1"/>
        <rFont val="ＭＳ 明朝"/>
        <family val="1"/>
        <charset val="128"/>
      </rPr>
      <t>ウエイト</t>
    </r>
    <r>
      <rPr>
        <sz val="10.5"/>
        <color theme="1"/>
        <rFont val="Century"/>
        <family val="1"/>
      </rPr>
      <t>×2)</t>
    </r>
  </si>
  <si>
    <r>
      <t>(</t>
    </r>
    <r>
      <rPr>
        <sz val="10.5"/>
        <color theme="1"/>
        <rFont val="ＭＳ 明朝"/>
        <family val="1"/>
        <charset val="128"/>
      </rPr>
      <t>ウエイト</t>
    </r>
    <r>
      <rPr>
        <sz val="10.5"/>
        <color theme="1"/>
        <rFont val="Century"/>
        <family val="1"/>
      </rPr>
      <t>×3)</t>
    </r>
  </si>
  <si>
    <r>
      <rPr>
        <sz val="10"/>
        <color theme="1"/>
        <rFont val="ＭＳ 明朝"/>
        <family val="1"/>
        <charset val="128"/>
      </rPr>
      <t>診療報酬点数のある検査・自他覚症状観察項目数（受診</t>
    </r>
    <r>
      <rPr>
        <sz val="10"/>
        <color theme="1"/>
        <rFont val="Century"/>
        <family val="1"/>
      </rPr>
      <t>1</t>
    </r>
    <r>
      <rPr>
        <sz val="10"/>
        <color theme="1"/>
        <rFont val="ＭＳ 明朝"/>
        <family val="1"/>
        <charset val="128"/>
      </rPr>
      <t>回当たり）</t>
    </r>
  </si>
  <si>
    <r>
      <rPr>
        <sz val="10"/>
        <color theme="1"/>
        <rFont val="ＭＳ 明朝"/>
        <family val="1"/>
        <charset val="128"/>
      </rPr>
      <t>診療報酬点数のない検査項目数（受診</t>
    </r>
    <r>
      <rPr>
        <sz val="10"/>
        <color theme="1"/>
        <rFont val="Century"/>
        <family val="1"/>
      </rPr>
      <t>1</t>
    </r>
    <r>
      <rPr>
        <sz val="10"/>
        <color theme="1"/>
        <rFont val="ＭＳ 明朝"/>
        <family val="1"/>
        <charset val="128"/>
      </rPr>
      <t>回当たり</t>
    </r>
  </si>
  <si>
    <r>
      <t>1</t>
    </r>
    <r>
      <rPr>
        <sz val="10.5"/>
        <color theme="1"/>
        <rFont val="ＭＳ 明朝"/>
        <family val="1"/>
        <charset val="128"/>
      </rPr>
      <t>症例あたりの算出額</t>
    </r>
    <phoneticPr fontId="5"/>
  </si>
  <si>
    <r>
      <rPr>
        <sz val="10.5"/>
        <color theme="1"/>
        <rFont val="ＭＳ 明朝"/>
        <family val="1"/>
        <charset val="128"/>
      </rPr>
      <t>院内</t>
    </r>
    <r>
      <rPr>
        <sz val="10.5"/>
        <color theme="1"/>
        <rFont val="Century"/>
        <family val="1"/>
      </rPr>
      <t>CRC</t>
    </r>
    <r>
      <rPr>
        <sz val="10.5"/>
        <color theme="1"/>
        <rFont val="ＭＳ 明朝"/>
        <family val="1"/>
        <charset val="128"/>
      </rPr>
      <t>の場合</t>
    </r>
    <r>
      <rPr>
        <sz val="10.5"/>
        <color theme="1"/>
        <rFont val="Century"/>
        <family val="1"/>
      </rPr>
      <t>3</t>
    </r>
    <r>
      <rPr>
        <sz val="10.5"/>
        <color theme="1"/>
        <rFont val="ＭＳ 明朝"/>
        <family val="1"/>
        <charset val="128"/>
      </rPr>
      <t>ポイント加算</t>
    </r>
    <phoneticPr fontId="5"/>
  </si>
  <si>
    <r>
      <t xml:space="preserve">(1) </t>
    </r>
    <r>
      <rPr>
        <sz val="12"/>
        <color theme="1"/>
        <rFont val="ＭＳ 明朝"/>
        <family val="1"/>
        <charset val="128"/>
      </rPr>
      <t>臨床試験研究経費</t>
    </r>
  </si>
  <si>
    <t>○を1か所に記入していただくと、自動計算されます。</t>
    <rPh sb="6" eb="8">
      <t>キニュウ</t>
    </rPh>
    <rPh sb="16" eb="18">
      <t>ジドウ</t>
    </rPh>
    <rPh sb="18" eb="20">
      <t>ケイサン</t>
    </rPh>
    <phoneticPr fontId="16"/>
  </si>
  <si>
    <r>
      <rPr>
        <sz val="12"/>
        <color theme="1"/>
        <rFont val="ＭＳ 明朝"/>
        <family val="1"/>
        <charset val="128"/>
      </rPr>
      <t>　　　　　　　　　　　　　　　　　　　　　　　　　　　　　　　　　　単位（円）</t>
    </r>
  </si>
  <si>
    <r>
      <rPr>
        <sz val="12"/>
        <color theme="1"/>
        <rFont val="ＭＳ 明朝"/>
        <family val="1"/>
        <charset val="128"/>
      </rPr>
      <t>企業名</t>
    </r>
  </si>
  <si>
    <r>
      <rPr>
        <sz val="12"/>
        <color theme="1"/>
        <rFont val="ＭＳ 明朝"/>
        <family val="1"/>
        <charset val="128"/>
      </rPr>
      <t>診療科名</t>
    </r>
    <phoneticPr fontId="5"/>
  </si>
  <si>
    <r>
      <rPr>
        <sz val="12"/>
        <color theme="1"/>
        <rFont val="ＭＳ 明朝"/>
        <family val="1"/>
        <charset val="128"/>
      </rPr>
      <t>項目</t>
    </r>
  </si>
  <si>
    <r>
      <rPr>
        <sz val="12"/>
        <color theme="1"/>
        <rFont val="ＭＳ 明朝"/>
        <family val="1"/>
        <charset val="128"/>
      </rPr>
      <t>摘要</t>
    </r>
  </si>
  <si>
    <r>
      <rPr>
        <sz val="12"/>
        <color theme="1"/>
        <rFont val="ＭＳ 明朝"/>
        <family val="1"/>
        <charset val="128"/>
      </rPr>
      <t>金額</t>
    </r>
  </si>
  <si>
    <r>
      <rPr>
        <sz val="12"/>
        <color theme="1"/>
        <rFont val="ＭＳ 明朝"/>
        <family val="1"/>
        <charset val="128"/>
      </rPr>
      <t>別紙ポイント算出表</t>
    </r>
    <r>
      <rPr>
        <sz val="12"/>
        <color theme="1"/>
        <rFont val="Century"/>
        <family val="1"/>
      </rPr>
      <t xml:space="preserve"> </t>
    </r>
  </si>
  <si>
    <r>
      <rPr>
        <sz val="10.5"/>
        <color theme="1"/>
        <rFont val="ＭＳ 明朝"/>
        <family val="1"/>
        <charset val="128"/>
      </rPr>
      <t>計</t>
    </r>
    <phoneticPr fontId="5"/>
  </si>
  <si>
    <t>注1)：要素AのポイントⅠ欄の歯科材料（インプラント除く）及び家庭医療用具にあっては、ウエイトをⅠとする。</t>
  </si>
  <si>
    <t>注2)：要素AのポイントⅡ欄の大型機械は、医事法により設置管理の求められる医療用具とする。（平成7年6月厚生省告示第129号で指定された医療用具）</t>
  </si>
  <si>
    <t>注3)：同欄の体内据込み医療用具は、患者の体内に手術して植え込む医療用具とする。</t>
  </si>
  <si>
    <t>注4)：同欄の体内と体外を連結する医療用具は、①組織・骨・歯と体外を連結して処置や手術に用いる医療用具で、接触時間が24時間以上とする、②循環血液と接触する医療用具とする。</t>
  </si>
  <si>
    <t>注5)：要素AのポイントⅢ欄の新構造医療用具とは、既承認医療用具と基本的な構造・原理が異なり全くの新規性を有するものとする。</t>
  </si>
  <si>
    <t>注6)：契約症例数を記入してください。</t>
    <rPh sb="4" eb="6">
      <t>ケイヤク</t>
    </rPh>
    <rPh sb="6" eb="8">
      <t>ショウレイ</t>
    </rPh>
    <rPh sb="8" eb="9">
      <t>スウ</t>
    </rPh>
    <rPh sb="10" eb="12">
      <t>キニュウ</t>
    </rPh>
    <phoneticPr fontId="5"/>
  </si>
  <si>
    <r>
      <rPr>
        <sz val="10.5"/>
        <color theme="1"/>
        <rFont val="ＭＳ 明朝"/>
        <family val="1"/>
        <charset val="128"/>
      </rPr>
      <t>・歯科材料（インプラント除く）　　　　　　　　　　　・家庭用医療機器</t>
    </r>
    <r>
      <rPr>
        <sz val="10.5"/>
        <color rgb="FFFF0000"/>
        <rFont val="ＭＳ Ｐゴシック"/>
        <family val="3"/>
        <charset val="128"/>
        <scheme val="major"/>
      </rPr>
      <t>（注1）　</t>
    </r>
    <r>
      <rPr>
        <sz val="10.5"/>
        <color theme="1"/>
        <rFont val="ＭＳ 明朝"/>
        <family val="1"/>
        <charset val="128"/>
      </rPr>
      <t>　　　　　　　　・Ⅱ及びⅢを除くその他医療機器</t>
    </r>
    <rPh sb="27" eb="30">
      <t>カテイヨウ</t>
    </rPh>
    <rPh sb="30" eb="32">
      <t>イリョウ</t>
    </rPh>
    <rPh sb="32" eb="34">
      <t>キキ</t>
    </rPh>
    <rPh sb="35" eb="36">
      <t>チュウ</t>
    </rPh>
    <rPh sb="49" eb="50">
      <t>オヨ</t>
    </rPh>
    <rPh sb="53" eb="54">
      <t>ノゾ</t>
    </rPh>
    <rPh sb="57" eb="58">
      <t>タ</t>
    </rPh>
    <rPh sb="58" eb="60">
      <t>イリョウ</t>
    </rPh>
    <rPh sb="60" eb="62">
      <t>キキ</t>
    </rPh>
    <phoneticPr fontId="5"/>
  </si>
  <si>
    <r>
      <rPr>
        <sz val="10.5"/>
        <color theme="1"/>
        <rFont val="ＭＳ 明朝"/>
        <family val="1"/>
        <charset val="128"/>
      </rPr>
      <t>・医事法により設置管理が求められる大型機械</t>
    </r>
    <r>
      <rPr>
        <sz val="10.5"/>
        <color rgb="FFFF0000"/>
        <rFont val="ＭＳ Ｐゴシック"/>
        <family val="3"/>
        <charset val="128"/>
        <scheme val="major"/>
      </rPr>
      <t>（注2）　</t>
    </r>
    <r>
      <rPr>
        <sz val="10.5"/>
        <color theme="1"/>
        <rFont val="ＭＳ 明朝"/>
        <family val="1"/>
        <charset val="128"/>
      </rPr>
      <t>　　　　　　　　　　　　　　　　　・体内吸据込み医療機器</t>
    </r>
    <r>
      <rPr>
        <sz val="10.5"/>
        <color rgb="FFFF0000"/>
        <rFont val="ＭＳ Ｐゴシック"/>
        <family val="3"/>
        <charset val="128"/>
        <scheme val="major"/>
      </rPr>
      <t>（注3）</t>
    </r>
    <r>
      <rPr>
        <sz val="10.5"/>
        <color theme="1"/>
        <rFont val="ＭＳ 明朝"/>
        <family val="1"/>
        <charset val="128"/>
      </rPr>
      <t>　　　　　　　　　・体内と体外を連結する医療機器</t>
    </r>
    <r>
      <rPr>
        <sz val="10.5"/>
        <color rgb="FFFF0000"/>
        <rFont val="ＭＳ Ｐゴシック"/>
        <family val="3"/>
        <charset val="128"/>
        <scheme val="major"/>
      </rPr>
      <t>（注4）</t>
    </r>
    <rPh sb="44" eb="46">
      <t>タイナイ</t>
    </rPh>
    <rPh sb="46" eb="47">
      <t>ス</t>
    </rPh>
    <rPh sb="47" eb="48">
      <t>ス</t>
    </rPh>
    <rPh sb="48" eb="49">
      <t>コ</t>
    </rPh>
    <rPh sb="50" eb="52">
      <t>イリョウ</t>
    </rPh>
    <rPh sb="52" eb="54">
      <t>キキ</t>
    </rPh>
    <rPh sb="55" eb="56">
      <t>チュウ</t>
    </rPh>
    <rPh sb="68" eb="70">
      <t>タイナイ</t>
    </rPh>
    <rPh sb="71" eb="73">
      <t>タイガイ</t>
    </rPh>
    <rPh sb="74" eb="76">
      <t>レンケツ</t>
    </rPh>
    <rPh sb="78" eb="80">
      <t>イリョウ</t>
    </rPh>
    <rPh sb="80" eb="82">
      <t>キキ</t>
    </rPh>
    <rPh sb="83" eb="84">
      <t>チュウ</t>
    </rPh>
    <phoneticPr fontId="5"/>
  </si>
  <si>
    <r>
      <rPr>
        <sz val="10.5"/>
        <color theme="1"/>
        <rFont val="ＭＳ 明朝"/>
        <family val="1"/>
        <charset val="128"/>
      </rPr>
      <t>・新構造医療機器</t>
    </r>
    <r>
      <rPr>
        <sz val="10.5"/>
        <color rgb="FFFF0000"/>
        <rFont val="ＭＳ Ｐゴシック"/>
        <family val="3"/>
        <charset val="128"/>
        <scheme val="major"/>
      </rPr>
      <t>（注5）</t>
    </r>
    <phoneticPr fontId="5"/>
  </si>
  <si>
    <r>
      <rPr>
        <sz val="10.5"/>
        <color theme="1"/>
        <rFont val="ＭＳ 明朝"/>
        <family val="1"/>
        <charset val="128"/>
      </rPr>
      <t>合計ポイント</t>
    </r>
    <r>
      <rPr>
        <sz val="10.5"/>
        <color theme="1"/>
        <rFont val="Century"/>
        <family val="1"/>
      </rPr>
      <t>×6,400</t>
    </r>
    <r>
      <rPr>
        <sz val="10.5"/>
        <color theme="1"/>
        <rFont val="ＭＳ 明朝"/>
        <family val="1"/>
        <charset val="128"/>
      </rPr>
      <t>（円）</t>
    </r>
    <rPh sb="0" eb="2">
      <t>ゴウケイ</t>
    </rPh>
    <phoneticPr fontId="5"/>
  </si>
  <si>
    <t>L</t>
    <phoneticPr fontId="5"/>
  </si>
  <si>
    <r>
      <rPr>
        <sz val="12"/>
        <color theme="1"/>
        <rFont val="ＭＳ 明朝"/>
        <family val="1"/>
        <charset val="128"/>
      </rPr>
      <t>承認</t>
    </r>
    <r>
      <rPr>
        <sz val="12"/>
        <color theme="1"/>
        <rFont val="Century"/>
        <family val="1"/>
      </rPr>
      <t>№</t>
    </r>
    <r>
      <rPr>
        <sz val="12"/>
        <color theme="1"/>
        <rFont val="ＭＳ 明朝"/>
        <family val="1"/>
        <charset val="128"/>
      </rPr>
      <t>　　</t>
    </r>
    <phoneticPr fontId="5"/>
  </si>
  <si>
    <t>（実施症例に係る経費・１症例当たり単価）</t>
    <rPh sb="1" eb="5">
      <t>ジッシショウレイ</t>
    </rPh>
    <rPh sb="6" eb="7">
      <t>カカ</t>
    </rPh>
    <rPh sb="8" eb="10">
      <t>ケイヒ</t>
    </rPh>
    <rPh sb="12" eb="14">
      <t>ショウレイ</t>
    </rPh>
    <rPh sb="14" eb="15">
      <t>ア</t>
    </rPh>
    <rPh sb="17" eb="19">
      <t>タンカ</t>
    </rPh>
    <phoneticPr fontId="5"/>
  </si>
  <si>
    <r>
      <t xml:space="preserve">(3) </t>
    </r>
    <r>
      <rPr>
        <sz val="12"/>
        <color theme="1"/>
        <rFont val="ＭＳ 明朝"/>
        <family val="1"/>
        <charset val="128"/>
      </rPr>
      <t>管理費</t>
    </r>
    <phoneticPr fontId="5"/>
  </si>
  <si>
    <r>
      <rPr>
        <sz val="12"/>
        <color theme="1"/>
        <rFont val="ＭＳ 明朝"/>
        <family val="1"/>
        <charset val="128"/>
      </rPr>
      <t>｛</t>
    </r>
    <r>
      <rPr>
        <sz val="12"/>
        <color theme="1"/>
        <rFont val="Century"/>
        <family val="1"/>
      </rPr>
      <t xml:space="preserve">(1)+ (2) </t>
    </r>
    <r>
      <rPr>
        <sz val="12"/>
        <color theme="1"/>
        <rFont val="ＭＳ 明朝"/>
        <family val="1"/>
        <charset val="128"/>
      </rPr>
      <t>｝</t>
    </r>
    <r>
      <rPr>
        <sz val="12"/>
        <color theme="1"/>
        <rFont val="ＭＳ Ｐ明朝"/>
        <family val="1"/>
        <charset val="128"/>
      </rPr>
      <t>×</t>
    </r>
    <r>
      <rPr>
        <sz val="12"/>
        <color theme="1"/>
        <rFont val="Century"/>
        <family val="1"/>
      </rPr>
      <t>0.2</t>
    </r>
    <phoneticPr fontId="5"/>
  </si>
  <si>
    <t>(1)+ (2)+ (3)</t>
    <phoneticPr fontId="5"/>
  </si>
  <si>
    <r>
      <t xml:space="preserve">(4) </t>
    </r>
    <r>
      <rPr>
        <sz val="12"/>
        <color theme="1"/>
        <rFont val="ＭＳ 明朝"/>
        <family val="1"/>
        <charset val="128"/>
      </rPr>
      <t>小計</t>
    </r>
    <phoneticPr fontId="5"/>
  </si>
  <si>
    <r>
      <t xml:space="preserve">(5) </t>
    </r>
    <r>
      <rPr>
        <sz val="12"/>
        <color theme="1"/>
        <rFont val="ＭＳ 明朝"/>
        <family val="1"/>
        <charset val="128"/>
      </rPr>
      <t>間接経費</t>
    </r>
    <phoneticPr fontId="5"/>
  </si>
  <si>
    <t>(4)×0.3</t>
    <phoneticPr fontId="5"/>
  </si>
  <si>
    <r>
      <t xml:space="preserve">(6) </t>
    </r>
    <r>
      <rPr>
        <sz val="12"/>
        <color theme="1"/>
        <rFont val="ＭＳ 明朝"/>
        <family val="1"/>
        <charset val="128"/>
      </rPr>
      <t>合計</t>
    </r>
    <phoneticPr fontId="5"/>
  </si>
  <si>
    <t>(4)+(5)</t>
    <phoneticPr fontId="5"/>
  </si>
  <si>
    <r>
      <t xml:space="preserve">(7) </t>
    </r>
    <r>
      <rPr>
        <sz val="12"/>
        <color theme="1"/>
        <rFont val="ＭＳ 明朝"/>
        <family val="1"/>
        <charset val="128"/>
      </rPr>
      <t>消費税</t>
    </r>
    <phoneticPr fontId="5"/>
  </si>
  <si>
    <r>
      <t>(6)×</t>
    </r>
    <r>
      <rPr>
        <sz val="12"/>
        <color theme="1"/>
        <rFont val="ＭＳ 明朝"/>
        <family val="1"/>
        <charset val="128"/>
      </rPr>
      <t>消費税率</t>
    </r>
    <phoneticPr fontId="5"/>
  </si>
  <si>
    <r>
      <t xml:space="preserve">(8) </t>
    </r>
    <r>
      <rPr>
        <sz val="12"/>
        <color theme="1"/>
        <rFont val="ＭＳ Ｐ明朝"/>
        <family val="1"/>
        <charset val="128"/>
      </rPr>
      <t>１症例当たりの費用（消費税込）</t>
    </r>
    <rPh sb="5" eb="8">
      <t>ショウレイア</t>
    </rPh>
    <rPh sb="11" eb="13">
      <t>ヒヨウ</t>
    </rPh>
    <rPh sb="14" eb="18">
      <t>ショウヒゼイコ</t>
    </rPh>
    <phoneticPr fontId="5"/>
  </si>
  <si>
    <r>
      <rPr>
        <b/>
        <sz val="14"/>
        <color theme="1"/>
        <rFont val="ＭＳ Ｐ明朝"/>
        <family val="1"/>
        <charset val="128"/>
      </rPr>
      <t>（実施症例に係る経費・１症例当たり単価）</t>
    </r>
    <rPh sb="1" eb="5">
      <t>ジッシショウレイ</t>
    </rPh>
    <rPh sb="6" eb="7">
      <t>カカ</t>
    </rPh>
    <rPh sb="8" eb="10">
      <t>ケイヒ</t>
    </rPh>
    <rPh sb="12" eb="15">
      <t>ショウレイア</t>
    </rPh>
    <rPh sb="17" eb="19">
      <t>タンカ</t>
    </rPh>
    <phoneticPr fontId="5"/>
  </si>
  <si>
    <r>
      <rPr>
        <sz val="10"/>
        <color theme="1"/>
        <rFont val="ＭＳ 明朝"/>
        <family val="1"/>
        <charset val="128"/>
      </rPr>
      <t>（病院様式</t>
    </r>
    <r>
      <rPr>
        <sz val="10"/>
        <color theme="1"/>
        <rFont val="Century"/>
        <family val="1"/>
      </rPr>
      <t>5-2</t>
    </r>
    <r>
      <rPr>
        <sz val="10"/>
        <color theme="1"/>
        <rFont val="ＭＳ 明朝"/>
        <family val="1"/>
        <charset val="128"/>
      </rPr>
      <t>）</t>
    </r>
    <phoneticPr fontId="5"/>
  </si>
  <si>
    <r>
      <rPr>
        <b/>
        <sz val="18"/>
        <color theme="1"/>
        <rFont val="ＭＳ 明朝"/>
        <family val="1"/>
        <charset val="128"/>
      </rPr>
      <t>治験に係る経費積算表</t>
    </r>
    <r>
      <rPr>
        <b/>
        <sz val="18"/>
        <color theme="1"/>
        <rFont val="Century"/>
        <family val="1"/>
      </rPr>
      <t>(</t>
    </r>
    <r>
      <rPr>
        <b/>
        <sz val="18"/>
        <color theme="1"/>
        <rFont val="ＭＳ 明朝"/>
        <family val="1"/>
        <charset val="128"/>
      </rPr>
      <t>医療機器・外部</t>
    </r>
    <r>
      <rPr>
        <b/>
        <sz val="18"/>
        <color theme="1"/>
        <rFont val="Century"/>
        <family val="1"/>
      </rPr>
      <t>CRC</t>
    </r>
    <r>
      <rPr>
        <b/>
        <sz val="18"/>
        <color theme="1"/>
        <rFont val="ＭＳ 明朝"/>
        <family val="1"/>
        <charset val="128"/>
      </rPr>
      <t>用</t>
    </r>
    <r>
      <rPr>
        <b/>
        <sz val="18"/>
        <color theme="1"/>
        <rFont val="Century"/>
        <family val="1"/>
      </rPr>
      <t>)</t>
    </r>
    <rPh sb="11" eb="13">
      <t>イリョウ</t>
    </rPh>
    <rPh sb="13" eb="15">
      <t>キキ</t>
    </rPh>
    <rPh sb="16" eb="18">
      <t>ガイブ</t>
    </rPh>
    <rPh sb="21" eb="22">
      <t>ヨウ</t>
    </rPh>
    <phoneticPr fontId="5"/>
  </si>
  <si>
    <r>
      <t xml:space="preserve">(2) </t>
    </r>
    <r>
      <rPr>
        <sz val="12"/>
        <rFont val="ＭＳ Ｐ明朝"/>
        <family val="1"/>
        <charset val="128"/>
      </rPr>
      <t>事務費（外部</t>
    </r>
    <r>
      <rPr>
        <sz val="12"/>
        <rFont val="Century"/>
        <family val="1"/>
      </rPr>
      <t>CRC</t>
    </r>
    <r>
      <rPr>
        <sz val="12"/>
        <rFont val="ＭＳ Ｐ明朝"/>
        <family val="1"/>
        <charset val="128"/>
      </rPr>
      <t>）</t>
    </r>
    <rPh sb="4" eb="7">
      <t>ジムヒ</t>
    </rPh>
    <rPh sb="8" eb="10">
      <t>ガイブ</t>
    </rPh>
    <phoneticPr fontId="5"/>
  </si>
  <si>
    <r>
      <rPr>
        <sz val="12"/>
        <color theme="1"/>
        <rFont val="ＭＳ 明朝"/>
        <family val="1"/>
        <charset val="128"/>
      </rPr>
      <t>臨床試験研究費ポイント×</t>
    </r>
    <r>
      <rPr>
        <sz val="12"/>
        <color theme="1"/>
        <rFont val="Century"/>
        <family val="1"/>
      </rPr>
      <t>1,000</t>
    </r>
    <r>
      <rPr>
        <sz val="12"/>
        <color theme="1"/>
        <rFont val="ＭＳ Ｐ明朝"/>
        <family val="1"/>
        <charset val="128"/>
      </rPr>
      <t>円（税別）</t>
    </r>
    <rPh sb="0" eb="7">
      <t>リンショウシケンケンキュウヒ</t>
    </rPh>
    <rPh sb="17" eb="18">
      <t>エン</t>
    </rPh>
    <rPh sb="19" eb="21">
      <t>ゼイベツ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</si>
</sst>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1"/>
      <color theme="1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  <font>
      <b/>
      <sz val="18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0.5"/>
      <color theme="1"/>
      <name val="ＭＳ Ｐ明朝"/>
      <family val="1"/>
      <charset val="128"/>
    </font>
    <font>
      <sz val="10.5"/>
      <color theme="1"/>
      <name val="Century"/>
      <family val="1"/>
    </font>
    <font>
      <sz val="10"/>
      <color theme="1"/>
      <name val="Century"/>
      <family val="1"/>
    </font>
    <font>
      <b/>
      <sz val="18"/>
      <color theme="1"/>
      <name val="Century"/>
      <family val="1"/>
    </font>
    <font>
      <sz val="12"/>
      <color theme="1"/>
      <name val="Century"/>
      <family val="1"/>
    </font>
    <font>
      <sz val="12"/>
      <color theme="1"/>
      <name val="ＭＳ Ｐ明朝"/>
      <family val="1"/>
      <charset val="128"/>
    </font>
    <font>
      <sz val="9"/>
      <color rgb="FFFF0000"/>
      <name val="Century"/>
      <family val="1"/>
    </font>
    <font>
      <sz val="11"/>
      <color theme="1"/>
      <name val="Century"/>
      <family val="1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.5"/>
      <color rgb="FFFF0000"/>
      <name val="ＭＳ Ｐゴシック"/>
      <family val="3"/>
      <charset val="128"/>
      <scheme val="major"/>
    </font>
    <font>
      <sz val="9"/>
      <color rgb="FFFF0000"/>
      <name val="ＭＳ Ｐゴシック"/>
      <family val="3"/>
      <charset val="128"/>
      <scheme val="major"/>
    </font>
    <font>
      <sz val="11"/>
      <color rgb="FFFF0000"/>
      <name val="ＭＳ Ｐゴシック"/>
      <family val="3"/>
      <charset val="128"/>
      <scheme val="major"/>
    </font>
    <font>
      <sz val="12"/>
      <name val="Century"/>
      <family val="1"/>
    </font>
    <font>
      <sz val="11"/>
      <color theme="1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0.5"/>
      <name val="ＭＳ Ｐ明朝"/>
      <family val="1"/>
      <charset val="128"/>
    </font>
    <font>
      <sz val="10.5"/>
      <name val="Century"/>
      <family val="1"/>
    </font>
    <font>
      <sz val="12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sz val="12"/>
      <color theme="1"/>
      <name val="Century"/>
      <family val="1"/>
      <charset val="128"/>
    </font>
    <font>
      <b/>
      <sz val="14"/>
      <color theme="1"/>
      <name val="Century"/>
      <family val="1"/>
    </font>
    <font>
      <sz val="10"/>
      <color theme="1"/>
      <name val="Century"/>
      <family val="1"/>
      <charset val="128"/>
    </font>
    <font>
      <b/>
      <sz val="18"/>
      <color theme="1"/>
      <name val="Century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thick">
        <color indexed="64"/>
      </right>
      <top/>
      <bottom style="double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thick">
        <color indexed="64"/>
      </bottom>
      <diagonal/>
    </border>
    <border>
      <left/>
      <right style="medium">
        <color indexed="64"/>
      </right>
      <top style="double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double">
        <color indexed="64"/>
      </bottom>
      <diagonal/>
    </border>
    <border>
      <left style="medium">
        <color indexed="64"/>
      </left>
      <right/>
      <top style="thick">
        <color indexed="64"/>
      </top>
      <bottom style="double">
        <color indexed="64"/>
      </bottom>
      <diagonal/>
    </border>
    <border>
      <left/>
      <right style="medium">
        <color indexed="64"/>
      </right>
      <top style="thick">
        <color indexed="64"/>
      </top>
      <bottom style="double">
        <color indexed="64"/>
      </bottom>
      <diagonal/>
    </border>
    <border>
      <left/>
      <right style="thick">
        <color indexed="64"/>
      </right>
      <top style="thick">
        <color indexed="64"/>
      </top>
      <bottom style="double">
        <color indexed="64"/>
      </bottom>
      <diagonal/>
    </border>
  </borders>
  <cellStyleXfs count="3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15" fillId="0" borderId="0"/>
  </cellStyleXfs>
  <cellXfs count="79">
    <xf numFmtId="0" fontId="0" fillId="0" borderId="0" xfId="0">
      <alignment vertical="center"/>
    </xf>
    <xf numFmtId="0" fontId="8" fillId="0" borderId="23" xfId="0" applyFont="1" applyBorder="1" applyAlignment="1">
      <alignment vertical="center" wrapText="1"/>
    </xf>
    <xf numFmtId="0" fontId="8" fillId="0" borderId="23" xfId="0" applyFont="1" applyBorder="1" applyAlignment="1">
      <alignment horizontal="center" vertical="center" wrapText="1"/>
    </xf>
    <xf numFmtId="0" fontId="8" fillId="0" borderId="20" xfId="0" applyFont="1" applyBorder="1" applyAlignment="1">
      <alignment vertical="center" wrapText="1"/>
    </xf>
    <xf numFmtId="38" fontId="8" fillId="0" borderId="3" xfId="1" applyFont="1" applyBorder="1" applyAlignment="1">
      <alignment horizontal="center" vertical="center" wrapText="1"/>
    </xf>
    <xf numFmtId="0" fontId="8" fillId="0" borderId="3" xfId="0" applyFont="1" applyBorder="1" applyAlignment="1">
      <alignment horizontal="justify" vertical="center" wrapText="1"/>
    </xf>
    <xf numFmtId="0" fontId="13" fillId="0" borderId="3" xfId="0" applyFont="1" applyBorder="1" applyAlignment="1">
      <alignment horizontal="center" vertical="center" wrapText="1"/>
    </xf>
    <xf numFmtId="0" fontId="14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8" fillId="0" borderId="0" xfId="0" applyFont="1" applyAlignment="1">
      <alignment horizontal="justify" vertical="center"/>
    </xf>
    <xf numFmtId="0" fontId="8" fillId="0" borderId="10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justify" vertical="center" wrapText="1"/>
    </xf>
    <xf numFmtId="0" fontId="9" fillId="0" borderId="23" xfId="0" applyFont="1" applyBorder="1" applyAlignment="1">
      <alignment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38" fontId="14" fillId="0" borderId="0" xfId="1" applyFont="1" applyAlignment="1">
      <alignment horizontal="right" vertical="center"/>
    </xf>
    <xf numFmtId="0" fontId="11" fillId="0" borderId="0" xfId="0" applyFont="1" applyAlignment="1">
      <alignment horizontal="justify" vertical="center"/>
    </xf>
    <xf numFmtId="0" fontId="11" fillId="0" borderId="1" xfId="0" applyFont="1" applyBorder="1" applyAlignment="1">
      <alignment horizontal="justify" vertical="center" wrapText="1"/>
    </xf>
    <xf numFmtId="0" fontId="11" fillId="0" borderId="26" xfId="0" applyFont="1" applyBorder="1" applyAlignment="1">
      <alignment vertical="center" wrapText="1"/>
    </xf>
    <xf numFmtId="0" fontId="11" fillId="0" borderId="2" xfId="0" applyFont="1" applyBorder="1" applyAlignment="1">
      <alignment horizontal="justify" vertical="center" wrapText="1"/>
    </xf>
    <xf numFmtId="38" fontId="11" fillId="0" borderId="5" xfId="1" applyFont="1" applyBorder="1" applyAlignment="1">
      <alignment horizontal="right" vertical="center" wrapText="1"/>
    </xf>
    <xf numFmtId="0" fontId="11" fillId="0" borderId="6" xfId="0" applyFont="1" applyBorder="1" applyAlignment="1">
      <alignment horizontal="justify" vertical="center" wrapText="1"/>
    </xf>
    <xf numFmtId="38" fontId="11" fillId="0" borderId="7" xfId="1" applyFont="1" applyBorder="1" applyAlignment="1">
      <alignment horizontal="right" vertical="center" wrapText="1"/>
    </xf>
    <xf numFmtId="0" fontId="11" fillId="0" borderId="8" xfId="0" applyFont="1" applyBorder="1" applyAlignment="1">
      <alignment horizontal="justify" vertical="center" wrapText="1"/>
    </xf>
    <xf numFmtId="38" fontId="11" fillId="0" borderId="4" xfId="1" applyFont="1" applyBorder="1" applyAlignment="1">
      <alignment horizontal="right" vertical="center" wrapText="1"/>
    </xf>
    <xf numFmtId="0" fontId="18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9" fillId="0" borderId="0" xfId="0" applyFont="1">
      <alignment vertical="center"/>
    </xf>
    <xf numFmtId="0" fontId="19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 wrapText="1"/>
    </xf>
    <xf numFmtId="0" fontId="8" fillId="0" borderId="9" xfId="0" applyFont="1" applyBorder="1" applyAlignment="1">
      <alignment vertical="center" wrapText="1"/>
    </xf>
    <xf numFmtId="0" fontId="7" fillId="2" borderId="23" xfId="0" applyFont="1" applyFill="1" applyBorder="1" applyAlignment="1">
      <alignment horizontal="center" vertical="center" wrapText="1"/>
    </xf>
    <xf numFmtId="0" fontId="17" fillId="0" borderId="0" xfId="2" applyFont="1" applyAlignment="1">
      <alignment vertical="center"/>
    </xf>
    <xf numFmtId="0" fontId="21" fillId="0" borderId="0" xfId="0" applyFont="1">
      <alignment vertical="center"/>
    </xf>
    <xf numFmtId="0" fontId="22" fillId="0" borderId="0" xfId="0" applyFont="1" applyAlignment="1">
      <alignment horizontal="left" vertical="center"/>
    </xf>
    <xf numFmtId="0" fontId="22" fillId="0" borderId="0" xfId="0" applyFont="1">
      <alignment vertical="center"/>
    </xf>
    <xf numFmtId="0" fontId="23" fillId="0" borderId="0" xfId="2" applyFont="1" applyAlignment="1">
      <alignment vertical="center"/>
    </xf>
    <xf numFmtId="0" fontId="24" fillId="0" borderId="23" xfId="0" applyFont="1" applyBorder="1" applyAlignment="1">
      <alignment horizontal="center" vertical="center" wrapText="1"/>
    </xf>
    <xf numFmtId="0" fontId="11" fillId="0" borderId="28" xfId="0" applyFont="1" applyBorder="1" applyAlignment="1">
      <alignment horizontal="center" vertical="center" wrapText="1"/>
    </xf>
    <xf numFmtId="38" fontId="11" fillId="0" borderId="31" xfId="1" applyFont="1" applyBorder="1" applyAlignment="1">
      <alignment horizontal="center" vertical="center" wrapText="1"/>
    </xf>
    <xf numFmtId="0" fontId="11" fillId="0" borderId="0" xfId="0" applyFont="1" applyAlignment="1">
      <alignment horizontal="right" vertical="center"/>
    </xf>
    <xf numFmtId="38" fontId="11" fillId="0" borderId="3" xfId="1" applyFont="1" applyFill="1" applyBorder="1" applyAlignment="1">
      <alignment horizontal="right" vertical="center" wrapText="1"/>
    </xf>
    <xf numFmtId="0" fontId="20" fillId="0" borderId="24" xfId="0" applyFont="1" applyBorder="1" applyAlignment="1">
      <alignment vertical="center" wrapText="1"/>
    </xf>
    <xf numFmtId="0" fontId="29" fillId="0" borderId="0" xfId="0" applyFont="1" applyAlignment="1">
      <alignment horizontal="justify" vertical="center"/>
    </xf>
    <xf numFmtId="0" fontId="11" fillId="0" borderId="18" xfId="0" applyFont="1" applyBorder="1" applyAlignment="1">
      <alignment horizontal="justify" vertical="center" wrapText="1"/>
    </xf>
    <xf numFmtId="0" fontId="11" fillId="0" borderId="19" xfId="0" applyFont="1" applyBorder="1" applyAlignment="1">
      <alignment horizontal="justify" vertical="center" wrapText="1"/>
    </xf>
    <xf numFmtId="0" fontId="11" fillId="0" borderId="14" xfId="0" applyFont="1" applyBorder="1" applyAlignment="1">
      <alignment horizontal="justify" vertical="center" wrapText="1"/>
    </xf>
    <xf numFmtId="0" fontId="11" fillId="0" borderId="15" xfId="0" applyFont="1" applyBorder="1" applyAlignment="1">
      <alignment horizontal="justify" vertical="center" wrapText="1"/>
    </xf>
    <xf numFmtId="0" fontId="30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27" fillId="0" borderId="14" xfId="0" applyFont="1" applyBorder="1" applyAlignment="1">
      <alignment horizontal="justify" vertical="center" wrapText="1"/>
    </xf>
    <xf numFmtId="0" fontId="11" fillId="0" borderId="16" xfId="0" applyFont="1" applyBorder="1" applyAlignment="1">
      <alignment horizontal="justify" vertical="center" wrapText="1"/>
    </xf>
    <xf numFmtId="0" fontId="11" fillId="0" borderId="17" xfId="0" applyFont="1" applyBorder="1" applyAlignment="1">
      <alignment horizontal="justify" vertical="center" wrapText="1"/>
    </xf>
    <xf numFmtId="0" fontId="11" fillId="0" borderId="29" xfId="0" applyFont="1" applyBorder="1" applyAlignment="1">
      <alignment horizontal="center" vertical="center" wrapText="1"/>
    </xf>
    <xf numFmtId="0" fontId="11" fillId="0" borderId="30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justify" vertical="center" wrapText="1"/>
    </xf>
    <xf numFmtId="0" fontId="11" fillId="0" borderId="3" xfId="0" applyFont="1" applyBorder="1" applyAlignment="1">
      <alignment horizontal="justify" vertical="center" wrapText="1"/>
    </xf>
    <xf numFmtId="0" fontId="11" fillId="0" borderId="27" xfId="0" applyFont="1" applyBorder="1" applyAlignment="1">
      <alignment horizontal="left" vertical="center" wrapText="1"/>
    </xf>
    <xf numFmtId="0" fontId="27" fillId="0" borderId="9" xfId="0" applyFont="1" applyBorder="1" applyAlignment="1">
      <alignment horizontal="justify" vertical="center" wrapText="1"/>
    </xf>
    <xf numFmtId="0" fontId="11" fillId="0" borderId="10" xfId="0" applyFont="1" applyBorder="1" applyAlignment="1">
      <alignment horizontal="justify" vertical="center" wrapText="1"/>
    </xf>
    <xf numFmtId="0" fontId="26" fillId="0" borderId="0" xfId="0" applyFont="1" applyAlignment="1">
      <alignment horizontal="center" vertical="center"/>
    </xf>
    <xf numFmtId="0" fontId="18" fillId="0" borderId="25" xfId="0" applyFont="1" applyBorder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8" fillId="0" borderId="9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textRotation="255" wrapText="1"/>
    </xf>
    <xf numFmtId="0" fontId="8" fillId="0" borderId="21" xfId="0" applyFont="1" applyBorder="1" applyAlignment="1">
      <alignment horizontal="center" vertical="center" textRotation="255" wrapText="1"/>
    </xf>
    <xf numFmtId="0" fontId="8" fillId="0" borderId="22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</cellXfs>
  <cellStyles count="3">
    <cellStyle name="桁区切り" xfId="1" builtinId="6"/>
    <cellStyle name="標準" xfId="0" builtinId="0"/>
    <cellStyle name="標準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5"/>
  <sheetViews>
    <sheetView tabSelected="1" view="pageBreakPreview" zoomScale="75" zoomScaleNormal="100" zoomScaleSheetLayoutView="75" workbookViewId="0">
      <selection activeCell="B10" sqref="B10:C10"/>
    </sheetView>
  </sheetViews>
  <sheetFormatPr defaultRowHeight="13.8" x14ac:dyDescent="0.2"/>
  <cols>
    <col min="1" max="1" width="38.77734375" style="7" customWidth="1"/>
    <col min="2" max="2" width="30.6640625" style="7" customWidth="1"/>
    <col min="3" max="3" width="9.77734375" style="7" customWidth="1"/>
    <col min="4" max="4" width="36.77734375" style="18" customWidth="1"/>
  </cols>
  <sheetData>
    <row r="1" spans="1:4" x14ac:dyDescent="0.2">
      <c r="A1" s="46" t="s">
        <v>91</v>
      </c>
    </row>
    <row r="2" spans="1:4" ht="22.2" x14ac:dyDescent="0.2">
      <c r="A2" s="51" t="s">
        <v>92</v>
      </c>
      <c r="B2" s="52"/>
      <c r="C2" s="52"/>
      <c r="D2" s="52"/>
    </row>
    <row r="3" spans="1:4" ht="25.8" customHeight="1" x14ac:dyDescent="0.2">
      <c r="A3" s="63" t="s">
        <v>78</v>
      </c>
      <c r="B3" s="63"/>
      <c r="C3" s="63"/>
      <c r="D3" s="63"/>
    </row>
    <row r="4" spans="1:4" ht="15.6" thickBot="1" x14ac:dyDescent="0.25">
      <c r="A4" s="19"/>
      <c r="D4" s="43" t="s">
        <v>58</v>
      </c>
    </row>
    <row r="5" spans="1:4" ht="49.8" customHeight="1" thickTop="1" thickBot="1" x14ac:dyDescent="0.25">
      <c r="A5" s="20" t="s">
        <v>77</v>
      </c>
      <c r="B5" s="60" t="s">
        <v>59</v>
      </c>
      <c r="C5" s="60"/>
      <c r="D5" s="21" t="s">
        <v>60</v>
      </c>
    </row>
    <row r="6" spans="1:4" ht="35.1" customHeight="1" thickTop="1" thickBot="1" x14ac:dyDescent="0.25">
      <c r="A6" s="41" t="s">
        <v>61</v>
      </c>
      <c r="B6" s="56" t="s">
        <v>62</v>
      </c>
      <c r="C6" s="57"/>
      <c r="D6" s="42" t="s">
        <v>63</v>
      </c>
    </row>
    <row r="7" spans="1:4" ht="60" customHeight="1" thickTop="1" thickBot="1" x14ac:dyDescent="0.25">
      <c r="A7" s="22" t="s">
        <v>56</v>
      </c>
      <c r="B7" s="58" t="s">
        <v>64</v>
      </c>
      <c r="C7" s="59"/>
      <c r="D7" s="44">
        <f>'臨床研究費ポイント算出表（医療機器）'!J19</f>
        <v>115200</v>
      </c>
    </row>
    <row r="8" spans="1:4" ht="60" customHeight="1" thickBot="1" x14ac:dyDescent="0.25">
      <c r="A8" s="45" t="s">
        <v>93</v>
      </c>
      <c r="B8" s="61" t="s">
        <v>94</v>
      </c>
      <c r="C8" s="62"/>
      <c r="D8" s="44">
        <f>'臨床研究費ポイント算出表（医療機器）'!J18*1000</f>
        <v>18000</v>
      </c>
    </row>
    <row r="9" spans="1:4" ht="60" customHeight="1" thickBot="1" x14ac:dyDescent="0.25">
      <c r="A9" s="24" t="s">
        <v>79</v>
      </c>
      <c r="B9" s="53" t="s">
        <v>80</v>
      </c>
      <c r="C9" s="50"/>
      <c r="D9" s="25">
        <f>(D7+D8)*0.2</f>
        <v>26640</v>
      </c>
    </row>
    <row r="10" spans="1:4" ht="60" customHeight="1" thickTop="1" thickBot="1" x14ac:dyDescent="0.25">
      <c r="A10" s="22" t="s">
        <v>82</v>
      </c>
      <c r="B10" s="54" t="s">
        <v>81</v>
      </c>
      <c r="C10" s="55"/>
      <c r="D10" s="23">
        <f>SUM(D7:D9)</f>
        <v>159840</v>
      </c>
    </row>
    <row r="11" spans="1:4" ht="60" customHeight="1" thickBot="1" x14ac:dyDescent="0.25">
      <c r="A11" s="24" t="s">
        <v>83</v>
      </c>
      <c r="B11" s="49" t="s">
        <v>84</v>
      </c>
      <c r="C11" s="50"/>
      <c r="D11" s="25">
        <f>ROUNDDOWN(D10*0.3,0)</f>
        <v>47952</v>
      </c>
    </row>
    <row r="12" spans="1:4" ht="60" customHeight="1" thickTop="1" thickBot="1" x14ac:dyDescent="0.25">
      <c r="A12" s="22" t="s">
        <v>85</v>
      </c>
      <c r="B12" s="54" t="s">
        <v>86</v>
      </c>
      <c r="C12" s="55"/>
      <c r="D12" s="23">
        <f>SUM(D10:D11)</f>
        <v>207792</v>
      </c>
    </row>
    <row r="13" spans="1:4" ht="60" customHeight="1" thickBot="1" x14ac:dyDescent="0.25">
      <c r="A13" s="24" t="s">
        <v>87</v>
      </c>
      <c r="B13" s="49" t="s">
        <v>88</v>
      </c>
      <c r="C13" s="50"/>
      <c r="D13" s="25">
        <f>ROUNDDOWN(D12*0.1,0)</f>
        <v>20779</v>
      </c>
    </row>
    <row r="14" spans="1:4" ht="60" customHeight="1" thickTop="1" thickBot="1" x14ac:dyDescent="0.25">
      <c r="A14" s="26" t="s">
        <v>89</v>
      </c>
      <c r="B14" s="47" t="s">
        <v>17</v>
      </c>
      <c r="C14" s="48"/>
      <c r="D14" s="27">
        <f>SUM(D12:D13)</f>
        <v>228571</v>
      </c>
    </row>
    <row r="15" spans="1:4" ht="14.4" thickTop="1" x14ac:dyDescent="0.2"/>
  </sheetData>
  <mergeCells count="12">
    <mergeCell ref="B14:C14"/>
    <mergeCell ref="B13:C13"/>
    <mergeCell ref="A2:D2"/>
    <mergeCell ref="B9:C9"/>
    <mergeCell ref="B10:C10"/>
    <mergeCell ref="B11:C11"/>
    <mergeCell ref="B12:C12"/>
    <mergeCell ref="B6:C6"/>
    <mergeCell ref="B7:C7"/>
    <mergeCell ref="B5:C5"/>
    <mergeCell ref="B8:C8"/>
    <mergeCell ref="A3:D3"/>
  </mergeCells>
  <phoneticPr fontId="5"/>
  <pageMargins left="0.9055118110236221" right="0.9055118110236221" top="0.94488188976377963" bottom="0.74803149606299213" header="0.31496062992125984" footer="0.31496062992125984"/>
  <pageSetup paperSize="9" scale="7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25"/>
  <sheetViews>
    <sheetView view="pageBreakPreview" topLeftCell="C1" zoomScale="75" zoomScaleNormal="100" zoomScaleSheetLayoutView="75" workbookViewId="0">
      <selection activeCell="I7" sqref="I7"/>
    </sheetView>
  </sheetViews>
  <sheetFormatPr defaultRowHeight="13.8" x14ac:dyDescent="0.2"/>
  <cols>
    <col min="1" max="1" width="4.6640625" style="7" customWidth="1"/>
    <col min="2" max="2" width="25.6640625" style="7" customWidth="1"/>
    <col min="3" max="3" width="4.6640625" style="7" customWidth="1"/>
    <col min="4" max="4" width="4.6640625" style="36" customWidth="1"/>
    <col min="5" max="5" width="24.33203125" style="7" customWidth="1"/>
    <col min="6" max="6" width="4.6640625" style="36" customWidth="1"/>
    <col min="7" max="7" width="24.44140625" style="7" customWidth="1"/>
    <col min="8" max="8" width="4.6640625" style="36" customWidth="1"/>
    <col min="9" max="9" width="24.44140625" style="7" customWidth="1"/>
    <col min="10" max="10" width="15.33203125" style="8" customWidth="1"/>
  </cols>
  <sheetData>
    <row r="1" spans="1:19" x14ac:dyDescent="0.2">
      <c r="A1" s="69" t="s">
        <v>47</v>
      </c>
      <c r="B1" s="69"/>
    </row>
    <row r="2" spans="1:19" ht="29.4" customHeight="1" x14ac:dyDescent="0.2">
      <c r="A2" s="52" t="s">
        <v>23</v>
      </c>
      <c r="B2" s="52"/>
      <c r="C2" s="52"/>
      <c r="D2" s="52"/>
      <c r="E2" s="52"/>
      <c r="F2" s="52"/>
      <c r="G2" s="52"/>
      <c r="H2" s="52"/>
      <c r="I2" s="52"/>
      <c r="J2" s="52"/>
    </row>
    <row r="3" spans="1:19" ht="27" customHeight="1" x14ac:dyDescent="0.2">
      <c r="A3" s="78" t="s">
        <v>90</v>
      </c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</row>
    <row r="4" spans="1:19" ht="14.4" thickBot="1" x14ac:dyDescent="0.25">
      <c r="A4" s="9"/>
      <c r="H4" s="39"/>
      <c r="I4" s="35" t="s">
        <v>57</v>
      </c>
      <c r="J4" s="35"/>
      <c r="K4" s="35"/>
      <c r="L4" s="35"/>
      <c r="M4" s="35"/>
      <c r="N4" s="35"/>
      <c r="O4" s="35"/>
      <c r="P4" s="35"/>
      <c r="Q4" s="35"/>
      <c r="R4" s="35"/>
      <c r="S4" s="35"/>
    </row>
    <row r="5" spans="1:19" ht="40.5" customHeight="1" x14ac:dyDescent="0.2">
      <c r="A5" s="70" t="s">
        <v>24</v>
      </c>
      <c r="B5" s="71"/>
      <c r="C5" s="74" t="s">
        <v>48</v>
      </c>
      <c r="D5" s="70" t="s">
        <v>25</v>
      </c>
      <c r="E5" s="71"/>
      <c r="F5" s="70" t="s">
        <v>26</v>
      </c>
      <c r="G5" s="71"/>
      <c r="H5" s="70" t="s">
        <v>27</v>
      </c>
      <c r="I5" s="71"/>
      <c r="J5" s="76" t="s">
        <v>65</v>
      </c>
    </row>
    <row r="6" spans="1:19" ht="39.75" customHeight="1" thickBot="1" x14ac:dyDescent="0.25">
      <c r="A6" s="72"/>
      <c r="B6" s="73"/>
      <c r="C6" s="75"/>
      <c r="D6" s="72" t="s">
        <v>49</v>
      </c>
      <c r="E6" s="73"/>
      <c r="F6" s="72" t="s">
        <v>50</v>
      </c>
      <c r="G6" s="73"/>
      <c r="H6" s="72" t="s">
        <v>51</v>
      </c>
      <c r="I6" s="73"/>
      <c r="J6" s="77"/>
    </row>
    <row r="7" spans="1:19" ht="99.75" customHeight="1" thickBot="1" x14ac:dyDescent="0.25">
      <c r="A7" s="2" t="s">
        <v>0</v>
      </c>
      <c r="B7" s="1" t="s">
        <v>28</v>
      </c>
      <c r="C7" s="2">
        <v>2</v>
      </c>
      <c r="D7" s="13"/>
      <c r="E7" s="10" t="s">
        <v>72</v>
      </c>
      <c r="F7" s="13"/>
      <c r="G7" s="10" t="s">
        <v>73</v>
      </c>
      <c r="H7" s="13"/>
      <c r="I7" s="10" t="s">
        <v>74</v>
      </c>
      <c r="J7" s="2">
        <f>IF(D7="○",C7*1,IF(F7="○",C7*2,IF(H7="○",C7*3,0)))</f>
        <v>0</v>
      </c>
    </row>
    <row r="8" spans="1:19" ht="50.1" customHeight="1" thickBot="1" x14ac:dyDescent="0.25">
      <c r="A8" s="17" t="s">
        <v>1</v>
      </c>
      <c r="B8" s="5" t="s">
        <v>29</v>
      </c>
      <c r="C8" s="16">
        <v>1</v>
      </c>
      <c r="D8" s="14"/>
      <c r="E8" s="16" t="s">
        <v>30</v>
      </c>
      <c r="F8" s="14"/>
      <c r="G8" s="16" t="s">
        <v>31</v>
      </c>
      <c r="H8" s="14"/>
      <c r="I8" s="16" t="s">
        <v>32</v>
      </c>
      <c r="J8" s="2">
        <f t="shared" ref="J8:J10" si="0">IF(D8="○",C8*1,IF(F8="○",C8*2,IF(H8="○",C8*3,0)))</f>
        <v>0</v>
      </c>
    </row>
    <row r="9" spans="1:19" ht="50.1" customHeight="1" thickBot="1" x14ac:dyDescent="0.25">
      <c r="A9" s="17" t="s">
        <v>2</v>
      </c>
      <c r="B9" s="5" t="s">
        <v>33</v>
      </c>
      <c r="C9" s="16">
        <v>2</v>
      </c>
      <c r="D9" s="14"/>
      <c r="E9" s="16" t="s">
        <v>18</v>
      </c>
      <c r="F9" s="14"/>
      <c r="G9" s="16" t="s">
        <v>42</v>
      </c>
      <c r="H9" s="14"/>
      <c r="I9" s="16" t="s">
        <v>19</v>
      </c>
      <c r="J9" s="2">
        <f t="shared" si="0"/>
        <v>0</v>
      </c>
    </row>
    <row r="10" spans="1:19" ht="50.25" customHeight="1" thickBot="1" x14ac:dyDescent="0.25">
      <c r="A10" s="17" t="s">
        <v>3</v>
      </c>
      <c r="B10" s="11" t="s">
        <v>52</v>
      </c>
      <c r="C10" s="16">
        <v>2</v>
      </c>
      <c r="D10" s="14"/>
      <c r="E10" s="16" t="s">
        <v>20</v>
      </c>
      <c r="F10" s="14"/>
      <c r="G10" s="16" t="s">
        <v>15</v>
      </c>
      <c r="H10" s="14"/>
      <c r="I10" s="16" t="s">
        <v>8</v>
      </c>
      <c r="J10" s="2">
        <f t="shared" si="0"/>
        <v>0</v>
      </c>
    </row>
    <row r="11" spans="1:19" ht="50.1" customHeight="1" thickBot="1" x14ac:dyDescent="0.25">
      <c r="A11" s="17" t="s">
        <v>4</v>
      </c>
      <c r="B11" s="11" t="s">
        <v>53</v>
      </c>
      <c r="C11" s="16">
        <v>1</v>
      </c>
      <c r="D11" s="14"/>
      <c r="E11" s="16" t="s">
        <v>43</v>
      </c>
      <c r="F11" s="14"/>
      <c r="G11" s="16" t="s">
        <v>44</v>
      </c>
      <c r="H11" s="14"/>
      <c r="I11" s="16" t="s">
        <v>21</v>
      </c>
      <c r="J11" s="2">
        <f>IF(D11="○",C11*1,IF(F11="○",C11*2,IF(H11="○",C11*3,0)))</f>
        <v>0</v>
      </c>
    </row>
    <row r="12" spans="1:19" ht="50.1" customHeight="1" thickBot="1" x14ac:dyDescent="0.25">
      <c r="A12" s="17" t="s">
        <v>5</v>
      </c>
      <c r="B12" s="5" t="s">
        <v>34</v>
      </c>
      <c r="C12" s="16">
        <v>2</v>
      </c>
      <c r="D12" s="14"/>
      <c r="E12" s="16" t="s">
        <v>10</v>
      </c>
      <c r="F12" s="14"/>
      <c r="G12" s="66"/>
      <c r="H12" s="67"/>
      <c r="I12" s="68"/>
      <c r="J12" s="2">
        <f>IF(D12="○",C12*1,IF(F12="○",C12*2,0))</f>
        <v>0</v>
      </c>
    </row>
    <row r="13" spans="1:19" ht="50.1" customHeight="1" thickBot="1" x14ac:dyDescent="0.25">
      <c r="A13" s="17" t="s">
        <v>6</v>
      </c>
      <c r="B13" s="5" t="s">
        <v>35</v>
      </c>
      <c r="C13" s="16">
        <v>1</v>
      </c>
      <c r="D13" s="14"/>
      <c r="E13" s="16" t="s">
        <v>13</v>
      </c>
      <c r="F13" s="14"/>
      <c r="G13" s="16" t="s">
        <v>45</v>
      </c>
      <c r="H13" s="14"/>
      <c r="I13" s="16" t="s">
        <v>14</v>
      </c>
      <c r="J13" s="2">
        <f>IF(D13="○",C13*1,IF(F13="○",C13*2,IF(H13="○",C13*3,0)))</f>
        <v>0</v>
      </c>
    </row>
    <row r="14" spans="1:19" ht="50.1" customHeight="1" thickBot="1" x14ac:dyDescent="0.25">
      <c r="A14" s="17" t="s">
        <v>7</v>
      </c>
      <c r="B14" s="5" t="s">
        <v>36</v>
      </c>
      <c r="C14" s="16">
        <v>2</v>
      </c>
      <c r="D14" s="14"/>
      <c r="E14" s="16" t="s">
        <v>37</v>
      </c>
      <c r="F14" s="66"/>
      <c r="G14" s="67"/>
      <c r="H14" s="67"/>
      <c r="I14" s="68"/>
      <c r="J14" s="2">
        <f>IF(D14="○",C14*1,0)</f>
        <v>0</v>
      </c>
    </row>
    <row r="15" spans="1:19" ht="50.1" customHeight="1" thickBot="1" x14ac:dyDescent="0.25">
      <c r="A15" s="2" t="s">
        <v>9</v>
      </c>
      <c r="B15" s="12" t="s">
        <v>38</v>
      </c>
      <c r="C15" s="15">
        <v>2</v>
      </c>
      <c r="D15" s="13"/>
      <c r="E15" s="2" t="s">
        <v>46</v>
      </c>
      <c r="F15" s="34"/>
      <c r="G15" s="2" t="s">
        <v>22</v>
      </c>
      <c r="H15" s="66"/>
      <c r="I15" s="68"/>
      <c r="J15" s="2">
        <f>IF(D15="○",C15*1,IF(F15="○",C15*2,0))</f>
        <v>0</v>
      </c>
    </row>
    <row r="16" spans="1:19" ht="50.1" customHeight="1" thickBot="1" x14ac:dyDescent="0.25">
      <c r="A16" s="17" t="s">
        <v>11</v>
      </c>
      <c r="B16" s="32" t="s">
        <v>39</v>
      </c>
      <c r="C16" s="40">
        <v>15</v>
      </c>
      <c r="D16" s="66" t="s">
        <v>16</v>
      </c>
      <c r="E16" s="67"/>
      <c r="F16" s="67"/>
      <c r="G16" s="67"/>
      <c r="H16" s="67"/>
      <c r="I16" s="68"/>
      <c r="J16" s="6">
        <v>15</v>
      </c>
    </row>
    <row r="17" spans="1:10" ht="50.1" customHeight="1" thickBot="1" x14ac:dyDescent="0.25">
      <c r="A17" s="17" t="s">
        <v>12</v>
      </c>
      <c r="B17" s="32" t="s">
        <v>40</v>
      </c>
      <c r="C17" s="40">
        <v>3</v>
      </c>
      <c r="D17" s="66" t="s">
        <v>55</v>
      </c>
      <c r="E17" s="67"/>
      <c r="F17" s="67"/>
      <c r="G17" s="67"/>
      <c r="H17" s="67"/>
      <c r="I17" s="68"/>
      <c r="J17" s="6">
        <v>3</v>
      </c>
    </row>
    <row r="18" spans="1:10" ht="50.1" customHeight="1" thickBot="1" x14ac:dyDescent="0.25">
      <c r="A18" s="33"/>
      <c r="B18" s="3"/>
      <c r="C18" s="67" t="s">
        <v>41</v>
      </c>
      <c r="D18" s="67"/>
      <c r="E18" s="67"/>
      <c r="F18" s="67"/>
      <c r="G18" s="67"/>
      <c r="H18" s="67"/>
      <c r="I18" s="68"/>
      <c r="J18" s="16">
        <f>SUM(J7:J17)</f>
        <v>18</v>
      </c>
    </row>
    <row r="19" spans="1:10" ht="50.1" customHeight="1" thickBot="1" x14ac:dyDescent="0.25">
      <c r="A19" s="17" t="s">
        <v>76</v>
      </c>
      <c r="B19" s="3" t="s">
        <v>54</v>
      </c>
      <c r="C19" s="66" t="s">
        <v>75</v>
      </c>
      <c r="D19" s="67"/>
      <c r="E19" s="67"/>
      <c r="F19" s="67"/>
      <c r="G19" s="67"/>
      <c r="H19" s="67"/>
      <c r="I19" s="68"/>
      <c r="J19" s="4">
        <f>J18*6400</f>
        <v>115200</v>
      </c>
    </row>
    <row r="20" spans="1:10" ht="13.2" x14ac:dyDescent="0.2">
      <c r="A20" s="64" t="s">
        <v>66</v>
      </c>
      <c r="B20" s="64"/>
      <c r="C20" s="64"/>
      <c r="D20" s="64"/>
      <c r="E20" s="64"/>
      <c r="F20" s="64"/>
      <c r="G20" s="64"/>
      <c r="H20" s="64"/>
      <c r="I20" s="64"/>
      <c r="J20" s="64"/>
    </row>
    <row r="21" spans="1:10" ht="13.2" x14ac:dyDescent="0.2">
      <c r="A21" s="65" t="s">
        <v>67</v>
      </c>
      <c r="B21" s="65"/>
      <c r="C21" s="65"/>
      <c r="D21" s="65"/>
      <c r="E21" s="65"/>
      <c r="F21" s="65"/>
      <c r="G21" s="65"/>
      <c r="H21" s="65"/>
      <c r="I21" s="65"/>
      <c r="J21" s="65"/>
    </row>
    <row r="22" spans="1:10" ht="13.2" x14ac:dyDescent="0.2">
      <c r="A22" s="65" t="s">
        <v>68</v>
      </c>
      <c r="B22" s="65"/>
      <c r="C22" s="65"/>
      <c r="D22" s="65"/>
      <c r="E22" s="65"/>
      <c r="F22" s="65"/>
      <c r="G22" s="65"/>
      <c r="H22" s="65"/>
      <c r="I22" s="65"/>
      <c r="J22" s="65"/>
    </row>
    <row r="23" spans="1:10" ht="13.2" x14ac:dyDescent="0.2">
      <c r="A23" s="65" t="s">
        <v>69</v>
      </c>
      <c r="B23" s="65"/>
      <c r="C23" s="65"/>
      <c r="D23" s="65"/>
      <c r="E23" s="65"/>
      <c r="F23" s="65"/>
      <c r="G23" s="65"/>
      <c r="H23" s="65"/>
      <c r="I23" s="65"/>
      <c r="J23" s="65"/>
    </row>
    <row r="24" spans="1:10" ht="13.2" x14ac:dyDescent="0.2">
      <c r="A24" s="28" t="s">
        <v>70</v>
      </c>
      <c r="B24" s="29"/>
      <c r="C24" s="29"/>
      <c r="D24" s="37"/>
      <c r="E24" s="29"/>
      <c r="F24" s="37"/>
      <c r="G24" s="29"/>
      <c r="H24" s="37"/>
      <c r="I24" s="29"/>
      <c r="J24" s="29"/>
    </row>
    <row r="25" spans="1:10" ht="13.2" x14ac:dyDescent="0.2">
      <c r="A25" s="28" t="s">
        <v>71</v>
      </c>
      <c r="B25" s="30"/>
      <c r="C25" s="30"/>
      <c r="D25" s="38"/>
      <c r="E25" s="30"/>
      <c r="F25" s="38"/>
      <c r="G25" s="30"/>
      <c r="H25" s="38"/>
      <c r="I25" s="30"/>
      <c r="J25" s="31"/>
    </row>
  </sheetData>
  <mergeCells count="23">
    <mergeCell ref="A1:B1"/>
    <mergeCell ref="A2:J2"/>
    <mergeCell ref="A5:B6"/>
    <mergeCell ref="C5:C6"/>
    <mergeCell ref="D5:E5"/>
    <mergeCell ref="D6:E6"/>
    <mergeCell ref="F5:G5"/>
    <mergeCell ref="F6:G6"/>
    <mergeCell ref="H5:I5"/>
    <mergeCell ref="H6:I6"/>
    <mergeCell ref="J5:J6"/>
    <mergeCell ref="A3:L3"/>
    <mergeCell ref="A20:J20"/>
    <mergeCell ref="A21:J21"/>
    <mergeCell ref="A22:J22"/>
    <mergeCell ref="A23:J23"/>
    <mergeCell ref="G12:I12"/>
    <mergeCell ref="H15:I15"/>
    <mergeCell ref="F14:I14"/>
    <mergeCell ref="C18:I18"/>
    <mergeCell ref="C19:I19"/>
    <mergeCell ref="D16:I16"/>
    <mergeCell ref="D17:I17"/>
  </mergeCells>
  <phoneticPr fontId="5"/>
  <dataValidations count="1">
    <dataValidation type="list" allowBlank="1" showInputMessage="1" showErrorMessage="1" sqref="F7:F11 H7:H11 F13 H13 D7:D15 F15" xr:uid="{00000000-0002-0000-0100-000000000000}">
      <formula1>"○,　,"</formula1>
    </dataValidation>
  </dataValidations>
  <pageMargins left="0.9055118110236221" right="0.9055118110236221" top="0.94488188976377963" bottom="0.74803149606299213" header="0.31496062992125984" footer="0.31496062992125984"/>
  <pageSetup paperSize="9"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経費積算表（医療機器）</vt:lpstr>
      <vt:lpstr>臨床研究費ポイント算出表（医療機器）</vt:lpstr>
      <vt:lpstr>'経費積算表（医療機器）'!Print_Area</vt:lpstr>
      <vt:lpstr>'臨床研究費ポイント算出表（医療機器）'!Print_Area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chiken-016</dc:creator>
  <cp:lastModifiedBy>センター 臨床治験</cp:lastModifiedBy>
  <cp:lastPrinted>2023-11-09T07:46:03Z</cp:lastPrinted>
  <dcterms:created xsi:type="dcterms:W3CDTF">2023-10-17T07:59:17Z</dcterms:created>
  <dcterms:modified xsi:type="dcterms:W3CDTF">2023-11-09T07:46:13Z</dcterms:modified>
</cp:coreProperties>
</file>