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chiken-016\OneDrive\ドキュメント\デスクトップ\費用改定\経費積算表\"/>
    </mc:Choice>
  </mc:AlternateContent>
  <xr:revisionPtr revIDLastSave="0" documentId="13_ncr:1_{DF387AC8-9166-4FF8-9009-48B326CA3AB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経費積算表（医療機器）" sheetId="1" r:id="rId1"/>
    <sheet name="臨床研究費ポイント算出表（医療機器）" sheetId="5" r:id="rId2"/>
    <sheet name="CRC経費ポイント算出表" sheetId="6" r:id="rId3"/>
  </sheets>
  <definedNames>
    <definedName name="_xlnm.Print_Area" localSheetId="2">CRC経費ポイント算出表!$A$1:$L$25</definedName>
    <definedName name="_xlnm.Print_Area" localSheetId="0">'経費積算表（医療機器）'!$A$1:$D$14</definedName>
    <definedName name="_xlnm.Print_Area" localSheetId="1">'臨床研究費ポイント算出表（医療機器）'!$A$1:$J$25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7" i="1"/>
  <c r="J14" i="5" l="1"/>
  <c r="J15" i="5"/>
  <c r="J12" i="5"/>
  <c r="J13" i="5"/>
  <c r="J11" i="5"/>
  <c r="J8" i="5"/>
  <c r="J9" i="5"/>
  <c r="J10" i="5"/>
  <c r="J7" i="5"/>
  <c r="L22" i="6" l="1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24" i="6" l="1"/>
  <c r="L25" i="6" s="1"/>
  <c r="J18" i="5"/>
  <c r="J19" i="5" s="1"/>
  <c r="D9" i="1" l="1"/>
  <c r="D10" i="1" s="1"/>
  <c r="D11" i="1" s="1"/>
  <c r="D12" i="1" l="1"/>
  <c r="D13" i="1" s="1"/>
  <c r="D14" i="1" l="1"/>
</calcChain>
</file>

<file path=xl/sharedStrings.xml><?xml version="1.0" encoding="utf-8"?>
<sst xmlns="http://schemas.openxmlformats.org/spreadsheetml/2006/main" count="191" uniqueCount="174">
  <si>
    <t>A</t>
  </si>
  <si>
    <t>B</t>
  </si>
  <si>
    <t>C</t>
  </si>
  <si>
    <t>D</t>
  </si>
  <si>
    <t>E</t>
  </si>
  <si>
    <t>F</t>
  </si>
  <si>
    <t>G</t>
  </si>
  <si>
    <t>H</t>
  </si>
  <si>
    <r>
      <t>101</t>
    </r>
    <r>
      <rPr>
        <sz val="10.5"/>
        <color theme="1"/>
        <rFont val="ＭＳ 明朝"/>
        <family val="1"/>
        <charset val="128"/>
      </rPr>
      <t>項目以上</t>
    </r>
  </si>
  <si>
    <t>I</t>
  </si>
  <si>
    <r>
      <t>1</t>
    </r>
    <r>
      <rPr>
        <sz val="10.5"/>
        <color theme="1"/>
        <rFont val="ＭＳ 明朝"/>
        <family val="1"/>
        <charset val="128"/>
      </rPr>
      <t>回</t>
    </r>
  </si>
  <si>
    <t>J</t>
  </si>
  <si>
    <t>K</t>
  </si>
  <si>
    <t>L</t>
  </si>
  <si>
    <t>M</t>
  </si>
  <si>
    <t>N</t>
  </si>
  <si>
    <t>O</t>
  </si>
  <si>
    <r>
      <t>30</t>
    </r>
    <r>
      <rPr>
        <sz val="10.5"/>
        <color theme="1"/>
        <rFont val="ＭＳ 明朝"/>
        <family val="1"/>
        <charset val="128"/>
      </rPr>
      <t>枚以内</t>
    </r>
  </si>
  <si>
    <r>
      <t>51</t>
    </r>
    <r>
      <rPr>
        <sz val="10.5"/>
        <color theme="1"/>
        <rFont val="ＭＳ 明朝"/>
        <family val="1"/>
        <charset val="128"/>
      </rPr>
      <t>枚以上</t>
    </r>
  </si>
  <si>
    <t>P</t>
  </si>
  <si>
    <r>
      <t>CRC</t>
    </r>
    <r>
      <rPr>
        <b/>
        <sz val="18"/>
        <color theme="1"/>
        <rFont val="ＭＳ 明朝"/>
        <family val="1"/>
        <charset val="128"/>
      </rPr>
      <t>経費ポイント算出表</t>
    </r>
  </si>
  <si>
    <r>
      <t>51</t>
    </r>
    <r>
      <rPr>
        <sz val="10.5"/>
        <color theme="1"/>
        <rFont val="ＭＳ 明朝"/>
        <family val="1"/>
        <charset val="128"/>
      </rPr>
      <t>～</t>
    </r>
    <r>
      <rPr>
        <sz val="10.5"/>
        <color theme="1"/>
        <rFont val="Century"/>
        <family val="1"/>
      </rPr>
      <t>100</t>
    </r>
    <r>
      <rPr>
        <sz val="10.5"/>
        <color theme="1"/>
        <rFont val="ＭＳ 明朝"/>
        <family val="1"/>
        <charset val="128"/>
      </rPr>
      <t>項目</t>
    </r>
  </si>
  <si>
    <r>
      <t>15</t>
    </r>
    <r>
      <rPr>
        <sz val="10.5"/>
        <color theme="1"/>
        <rFont val="ＭＳ 明朝"/>
        <family val="1"/>
        <charset val="128"/>
      </rPr>
      <t>ポイント加算</t>
    </r>
  </si>
  <si>
    <t>(6)+(7)</t>
    <phoneticPr fontId="5"/>
  </si>
  <si>
    <r>
      <t>5</t>
    </r>
    <r>
      <rPr>
        <sz val="10.5"/>
        <color theme="1"/>
        <rFont val="ＭＳ 明朝"/>
        <family val="1"/>
        <charset val="128"/>
      </rPr>
      <t>回以内</t>
    </r>
  </si>
  <si>
    <r>
      <t>21</t>
    </r>
    <r>
      <rPr>
        <sz val="10.5"/>
        <color theme="1"/>
        <rFont val="ＭＳ 明朝"/>
        <family val="1"/>
        <charset val="128"/>
      </rPr>
      <t>回</t>
    </r>
  </si>
  <si>
    <r>
      <t>50</t>
    </r>
    <r>
      <rPr>
        <sz val="10.5"/>
        <color theme="1"/>
        <rFont val="ＭＳ 明朝"/>
        <family val="1"/>
        <charset val="128"/>
      </rPr>
      <t>項目</t>
    </r>
  </si>
  <si>
    <r>
      <t>21</t>
    </r>
    <r>
      <rPr>
        <sz val="10.5"/>
        <color theme="1"/>
        <rFont val="ＭＳ 明朝"/>
        <family val="1"/>
        <charset val="128"/>
      </rPr>
      <t>項目</t>
    </r>
  </si>
  <si>
    <r>
      <t>11</t>
    </r>
    <r>
      <rPr>
        <sz val="10.5"/>
        <color theme="1"/>
        <rFont val="ＭＳ 明朝"/>
        <family val="1"/>
        <charset val="128"/>
      </rPr>
      <t>人以上</t>
    </r>
  </si>
  <si>
    <r>
      <t>4</t>
    </r>
    <r>
      <rPr>
        <sz val="12"/>
        <color theme="1"/>
        <rFont val="ＭＳ 明朝"/>
        <family val="1"/>
        <charset val="128"/>
      </rPr>
      <t>週以内</t>
    </r>
  </si>
  <si>
    <r>
      <t>5</t>
    </r>
    <r>
      <rPr>
        <sz val="12"/>
        <color theme="1"/>
        <rFont val="ＭＳ 明朝"/>
        <family val="1"/>
        <charset val="128"/>
      </rPr>
      <t>～</t>
    </r>
    <r>
      <rPr>
        <sz val="12"/>
        <color theme="1"/>
        <rFont val="Century"/>
        <family val="1"/>
      </rPr>
      <t>24</t>
    </r>
    <r>
      <rPr>
        <sz val="12"/>
        <color theme="1"/>
        <rFont val="ＭＳ 明朝"/>
        <family val="1"/>
        <charset val="128"/>
      </rPr>
      <t>週</t>
    </r>
  </si>
  <si>
    <r>
      <t>25</t>
    </r>
    <r>
      <rPr>
        <sz val="12"/>
        <color theme="1"/>
        <rFont val="ＭＳ 明朝"/>
        <family val="1"/>
        <charset val="128"/>
      </rPr>
      <t>～</t>
    </r>
    <r>
      <rPr>
        <sz val="12"/>
        <color theme="1"/>
        <rFont val="Century"/>
        <family val="1"/>
      </rPr>
      <t>49</t>
    </r>
    <r>
      <rPr>
        <sz val="12"/>
        <color theme="1"/>
        <rFont val="ＭＳ 明朝"/>
        <family val="1"/>
        <charset val="128"/>
      </rPr>
      <t>週</t>
    </r>
  </si>
  <si>
    <r>
      <t>3</t>
    </r>
    <r>
      <rPr>
        <sz val="12"/>
        <color theme="1"/>
        <rFont val="ＭＳ 明朝"/>
        <family val="1"/>
        <charset val="128"/>
      </rPr>
      <t>年未満</t>
    </r>
    <r>
      <rPr>
        <sz val="12"/>
        <color theme="1"/>
        <rFont val="Century"/>
        <family val="1"/>
      </rPr>
      <t/>
    </r>
    <phoneticPr fontId="5"/>
  </si>
  <si>
    <r>
      <t>3</t>
    </r>
    <r>
      <rPr>
        <sz val="12"/>
        <color theme="1"/>
        <rFont val="ＭＳ 明朝"/>
        <family val="1"/>
        <charset val="128"/>
      </rPr>
      <t>年以上</t>
    </r>
    <r>
      <rPr>
        <sz val="12"/>
        <color theme="1"/>
        <rFont val="Century"/>
        <family val="1"/>
      </rPr>
      <t/>
    </r>
    <phoneticPr fontId="5"/>
  </si>
  <si>
    <r>
      <t>4</t>
    </r>
    <r>
      <rPr>
        <sz val="12"/>
        <color theme="1"/>
        <rFont val="ＭＳ 明朝"/>
        <family val="1"/>
        <charset val="128"/>
      </rPr>
      <t>週に</t>
    </r>
    <r>
      <rPr>
        <sz val="12"/>
        <color theme="1"/>
        <rFont val="Century"/>
        <family val="1"/>
      </rPr>
      <t>1</t>
    </r>
    <r>
      <rPr>
        <sz val="12"/>
        <color theme="1"/>
        <rFont val="ＭＳ 明朝"/>
        <family val="1"/>
        <charset val="128"/>
      </rPr>
      <t>回以内</t>
    </r>
  </si>
  <si>
    <r>
      <t>4</t>
    </r>
    <r>
      <rPr>
        <sz val="12"/>
        <color theme="1"/>
        <rFont val="ＭＳ 明朝"/>
        <family val="1"/>
        <charset val="128"/>
      </rPr>
      <t>週に</t>
    </r>
    <r>
      <rPr>
        <sz val="12"/>
        <color theme="1"/>
        <rFont val="Century"/>
        <family val="1"/>
      </rPr>
      <t>2</t>
    </r>
    <r>
      <rPr>
        <sz val="12"/>
        <color theme="1"/>
        <rFont val="ＭＳ 明朝"/>
        <family val="1"/>
        <charset val="128"/>
      </rPr>
      <t>回</t>
    </r>
  </si>
  <si>
    <r>
      <t>4</t>
    </r>
    <r>
      <rPr>
        <sz val="12"/>
        <color theme="1"/>
        <rFont val="ＭＳ 明朝"/>
        <family val="1"/>
        <charset val="128"/>
      </rPr>
      <t>週に</t>
    </r>
    <r>
      <rPr>
        <sz val="12"/>
        <color theme="1"/>
        <rFont val="Century"/>
        <family val="1"/>
      </rPr>
      <t>3</t>
    </r>
    <r>
      <rPr>
        <sz val="12"/>
        <color theme="1"/>
        <rFont val="ＭＳ 明朝"/>
        <family val="1"/>
        <charset val="128"/>
      </rPr>
      <t>回以上</t>
    </r>
  </si>
  <si>
    <r>
      <t>4</t>
    </r>
    <r>
      <rPr>
        <sz val="12"/>
        <color theme="1"/>
        <rFont val="ＭＳ 明朝"/>
        <family val="1"/>
        <charset val="128"/>
      </rPr>
      <t>週に</t>
    </r>
    <r>
      <rPr>
        <sz val="12"/>
        <color theme="1"/>
        <rFont val="Century"/>
        <family val="1"/>
      </rPr>
      <t>4</t>
    </r>
    <r>
      <rPr>
        <sz val="12"/>
        <color theme="1"/>
        <rFont val="ＭＳ 明朝"/>
        <family val="1"/>
        <charset val="128"/>
      </rPr>
      <t>回以上</t>
    </r>
  </si>
  <si>
    <r>
      <t>25</t>
    </r>
    <r>
      <rPr>
        <sz val="12"/>
        <color theme="1"/>
        <rFont val="ＭＳ 明朝"/>
        <family val="1"/>
        <charset val="128"/>
      </rPr>
      <t>項目以内</t>
    </r>
  </si>
  <si>
    <r>
      <t>26</t>
    </r>
    <r>
      <rPr>
        <sz val="12"/>
        <color theme="1"/>
        <rFont val="ＭＳ 明朝"/>
        <family val="1"/>
        <charset val="128"/>
      </rPr>
      <t>～</t>
    </r>
    <r>
      <rPr>
        <sz val="12"/>
        <color theme="1"/>
        <rFont val="Century"/>
        <family val="1"/>
      </rPr>
      <t>50</t>
    </r>
    <r>
      <rPr>
        <sz val="12"/>
        <color theme="1"/>
        <rFont val="ＭＳ 明朝"/>
        <family val="1"/>
        <charset val="128"/>
      </rPr>
      <t>項目</t>
    </r>
  </si>
  <si>
    <r>
      <t>51</t>
    </r>
    <r>
      <rPr>
        <sz val="12"/>
        <color theme="1"/>
        <rFont val="ＭＳ 明朝"/>
        <family val="1"/>
        <charset val="128"/>
      </rPr>
      <t>～</t>
    </r>
    <r>
      <rPr>
        <sz val="12"/>
        <color theme="1"/>
        <rFont val="Century"/>
        <family val="1"/>
      </rPr>
      <t>100</t>
    </r>
    <r>
      <rPr>
        <sz val="12"/>
        <color theme="1"/>
        <rFont val="ＭＳ 明朝"/>
        <family val="1"/>
        <charset val="128"/>
      </rPr>
      <t>項目</t>
    </r>
  </si>
  <si>
    <r>
      <t>101</t>
    </r>
    <r>
      <rPr>
        <sz val="12"/>
        <color theme="1"/>
        <rFont val="ＭＳ 明朝"/>
        <family val="1"/>
        <charset val="128"/>
      </rPr>
      <t>項目以上</t>
    </r>
  </si>
  <si>
    <r>
      <t>1</t>
    </r>
    <r>
      <rPr>
        <sz val="12"/>
        <color theme="1"/>
        <rFont val="ＭＳ 明朝"/>
        <family val="1"/>
        <charset val="128"/>
      </rPr>
      <t>回</t>
    </r>
  </si>
  <si>
    <r>
      <t>2</t>
    </r>
    <r>
      <rPr>
        <sz val="12"/>
        <color theme="1"/>
        <rFont val="ＭＳ 明朝"/>
        <family val="1"/>
        <charset val="128"/>
      </rPr>
      <t>～</t>
    </r>
    <r>
      <rPr>
        <sz val="12"/>
        <color theme="1"/>
        <rFont val="Century"/>
        <family val="1"/>
      </rPr>
      <t>3</t>
    </r>
    <r>
      <rPr>
        <sz val="12"/>
        <color theme="1"/>
        <rFont val="ＭＳ 明朝"/>
        <family val="1"/>
        <charset val="128"/>
      </rPr>
      <t>回</t>
    </r>
  </si>
  <si>
    <r>
      <t>4</t>
    </r>
    <r>
      <rPr>
        <sz val="12"/>
        <color theme="1"/>
        <rFont val="ＭＳ 明朝"/>
        <family val="1"/>
        <charset val="128"/>
      </rPr>
      <t>回以上</t>
    </r>
  </si>
  <si>
    <r>
      <t>5</t>
    </r>
    <r>
      <rPr>
        <sz val="12"/>
        <color theme="1"/>
        <rFont val="ＭＳ 明朝"/>
        <family val="1"/>
        <charset val="128"/>
      </rPr>
      <t>項目以下</t>
    </r>
  </si>
  <si>
    <r>
      <t>6</t>
    </r>
    <r>
      <rPr>
        <sz val="12"/>
        <color theme="1"/>
        <rFont val="ＭＳ 明朝"/>
        <family val="1"/>
        <charset val="128"/>
      </rPr>
      <t>項目以上</t>
    </r>
  </si>
  <si>
    <r>
      <t>50</t>
    </r>
    <r>
      <rPr>
        <sz val="12"/>
        <color theme="1"/>
        <rFont val="ＭＳ 明朝"/>
        <family val="1"/>
        <charset val="128"/>
      </rPr>
      <t>項目以内</t>
    </r>
  </si>
  <si>
    <r>
      <t>EDC</t>
    </r>
    <r>
      <rPr>
        <sz val="12"/>
        <color theme="1"/>
        <rFont val="ＭＳ 明朝"/>
        <family val="1"/>
        <charset val="128"/>
      </rPr>
      <t>入力</t>
    </r>
  </si>
  <si>
    <r>
      <t>15</t>
    </r>
    <r>
      <rPr>
        <sz val="12"/>
        <color theme="1"/>
        <rFont val="ＭＳ 明朝"/>
        <family val="1"/>
        <charset val="128"/>
      </rPr>
      <t>ポイント加算</t>
    </r>
  </si>
  <si>
    <t>Q</t>
    <phoneticPr fontId="5"/>
  </si>
  <si>
    <r>
      <t>1</t>
    </r>
    <r>
      <rPr>
        <sz val="12"/>
        <color theme="1"/>
        <rFont val="ＭＳ 明朝"/>
        <family val="1"/>
        <charset val="128"/>
      </rPr>
      <t>症例あたりの算出額</t>
    </r>
    <phoneticPr fontId="5"/>
  </si>
  <si>
    <r>
      <rPr>
        <b/>
        <sz val="18"/>
        <color theme="1"/>
        <rFont val="ＭＳ 明朝"/>
        <family val="1"/>
        <charset val="128"/>
      </rPr>
      <t>臨床試験研究費ポイント算出表（医療機器）</t>
    </r>
  </si>
  <si>
    <r>
      <rPr>
        <sz val="10.5"/>
        <color theme="1"/>
        <rFont val="ＭＳ 明朝"/>
        <family val="1"/>
        <charset val="128"/>
      </rPr>
      <t>要素</t>
    </r>
  </si>
  <si>
    <r>
      <rPr>
        <sz val="10.5"/>
        <color theme="1"/>
        <rFont val="ＭＳ 明朝"/>
        <family val="1"/>
        <charset val="128"/>
      </rPr>
      <t>Ⅰ</t>
    </r>
  </si>
  <si>
    <r>
      <rPr>
        <sz val="10.5"/>
        <color theme="1"/>
        <rFont val="ＭＳ 明朝"/>
        <family val="1"/>
        <charset val="128"/>
      </rPr>
      <t>Ⅱ</t>
    </r>
  </si>
  <si>
    <r>
      <rPr>
        <sz val="10.5"/>
        <color theme="1"/>
        <rFont val="ＭＳ 明朝"/>
        <family val="1"/>
        <charset val="128"/>
      </rPr>
      <t>Ⅲ</t>
    </r>
  </si>
  <si>
    <r>
      <rPr>
        <sz val="10.5"/>
        <color theme="1"/>
        <rFont val="ＭＳ 明朝"/>
        <family val="1"/>
        <charset val="128"/>
      </rPr>
      <t>治験用具の使用目的</t>
    </r>
  </si>
  <si>
    <r>
      <rPr>
        <sz val="10.5"/>
        <color theme="1"/>
        <rFont val="ＭＳ 明朝"/>
        <family val="1"/>
        <charset val="128"/>
      </rPr>
      <t>ポピュレーション</t>
    </r>
  </si>
  <si>
    <r>
      <rPr>
        <sz val="10.5"/>
        <color theme="1"/>
        <rFont val="ＭＳ 明朝"/>
        <family val="1"/>
        <charset val="128"/>
      </rPr>
      <t>成人</t>
    </r>
  </si>
  <si>
    <r>
      <rPr>
        <sz val="10.5"/>
        <color theme="1"/>
        <rFont val="ＭＳ 明朝"/>
        <family val="1"/>
        <charset val="128"/>
      </rPr>
      <t>小児、成人（高齢者、意識障害者等）</t>
    </r>
  </si>
  <si>
    <r>
      <rPr>
        <sz val="10.5"/>
        <color theme="1"/>
        <rFont val="ＭＳ 明朝"/>
        <family val="1"/>
        <charset val="128"/>
      </rPr>
      <t>新生児、乳児、低体重出生児</t>
    </r>
    <phoneticPr fontId="5"/>
  </si>
  <si>
    <r>
      <rPr>
        <sz val="10.5"/>
        <color theme="1"/>
        <rFont val="ＭＳ 明朝"/>
        <family val="1"/>
        <charset val="128"/>
      </rPr>
      <t>観察回数</t>
    </r>
  </si>
  <si>
    <r>
      <rPr>
        <sz val="10.5"/>
        <color theme="1"/>
        <rFont val="ＭＳ 明朝"/>
        <family val="1"/>
        <charset val="128"/>
      </rPr>
      <t>症例発表数</t>
    </r>
  </si>
  <si>
    <r>
      <rPr>
        <sz val="10.5"/>
        <color theme="1"/>
        <rFont val="ＭＳ 明朝"/>
        <family val="1"/>
        <charset val="128"/>
      </rPr>
      <t>承認申請に使用される文書等の作成</t>
    </r>
  </si>
  <si>
    <r>
      <rPr>
        <sz val="10.5"/>
        <color theme="1"/>
        <rFont val="ＭＳ 明朝"/>
        <family val="1"/>
        <charset val="128"/>
      </rPr>
      <t>大型機械の設備管理</t>
    </r>
  </si>
  <si>
    <r>
      <rPr>
        <sz val="10.5"/>
        <color theme="1"/>
        <rFont val="ＭＳ 明朝"/>
        <family val="1"/>
        <charset val="128"/>
      </rPr>
      <t>有</t>
    </r>
  </si>
  <si>
    <r>
      <rPr>
        <sz val="10"/>
        <color theme="1"/>
        <rFont val="ＭＳ 明朝"/>
        <family val="1"/>
        <charset val="128"/>
      </rPr>
      <t>診療報酬点数のない新療法を習得する関係者</t>
    </r>
  </si>
  <si>
    <r>
      <rPr>
        <sz val="10.5"/>
        <color theme="1"/>
        <rFont val="ＭＳ 明朝"/>
        <family val="1"/>
        <charset val="128"/>
      </rPr>
      <t>治験支援費１</t>
    </r>
  </si>
  <si>
    <r>
      <rPr>
        <sz val="10.5"/>
        <color theme="1"/>
        <rFont val="ＭＳ 明朝"/>
        <family val="1"/>
        <charset val="128"/>
      </rPr>
      <t>治験支援費２</t>
    </r>
  </si>
  <si>
    <r>
      <rPr>
        <sz val="10.5"/>
        <color theme="1"/>
        <rFont val="ＭＳ 明朝"/>
        <family val="1"/>
        <charset val="128"/>
      </rPr>
      <t>合計ポイント</t>
    </r>
  </si>
  <si>
    <r>
      <t>6</t>
    </r>
    <r>
      <rPr>
        <sz val="10.5"/>
        <color theme="1"/>
        <rFont val="ＭＳ 明朝"/>
        <family val="1"/>
        <charset val="128"/>
      </rPr>
      <t>～</t>
    </r>
    <r>
      <rPr>
        <sz val="10.5"/>
        <color theme="1"/>
        <rFont val="Century"/>
        <family val="1"/>
      </rPr>
      <t>20</t>
    </r>
    <r>
      <rPr>
        <sz val="10.5"/>
        <color theme="1"/>
        <rFont val="ＭＳ 明朝"/>
        <family val="1"/>
        <charset val="128"/>
      </rPr>
      <t>回</t>
    </r>
  </si>
  <si>
    <r>
      <t>1</t>
    </r>
    <r>
      <rPr>
        <sz val="10.5"/>
        <color theme="1"/>
        <rFont val="ＭＳ 明朝"/>
        <family val="1"/>
        <charset val="128"/>
      </rPr>
      <t>～</t>
    </r>
    <r>
      <rPr>
        <sz val="10.5"/>
        <color theme="1"/>
        <rFont val="Century"/>
        <family val="1"/>
      </rPr>
      <t>5</t>
    </r>
    <r>
      <rPr>
        <sz val="10.5"/>
        <color theme="1"/>
        <rFont val="ＭＳ 明朝"/>
        <family val="1"/>
        <charset val="128"/>
      </rPr>
      <t>項目</t>
    </r>
  </si>
  <si>
    <r>
      <t>6</t>
    </r>
    <r>
      <rPr>
        <sz val="10.5"/>
        <color theme="1"/>
        <rFont val="ＭＳ 明朝"/>
        <family val="1"/>
        <charset val="128"/>
      </rPr>
      <t>～</t>
    </r>
    <r>
      <rPr>
        <sz val="10.5"/>
        <color theme="1"/>
        <rFont val="Century"/>
        <family val="1"/>
      </rPr>
      <t>20</t>
    </r>
    <r>
      <rPr>
        <sz val="10.5"/>
        <color theme="1"/>
        <rFont val="ＭＳ 明朝"/>
        <family val="1"/>
        <charset val="128"/>
      </rPr>
      <t>項目</t>
    </r>
  </si>
  <si>
    <r>
      <t>31</t>
    </r>
    <r>
      <rPr>
        <sz val="10.5"/>
        <color theme="1"/>
        <rFont val="ＭＳ 明朝"/>
        <family val="1"/>
        <charset val="128"/>
      </rPr>
      <t>～</t>
    </r>
    <r>
      <rPr>
        <sz val="10.5"/>
        <color theme="1"/>
        <rFont val="Century"/>
        <family val="1"/>
      </rPr>
      <t>50</t>
    </r>
    <r>
      <rPr>
        <sz val="10.5"/>
        <color theme="1"/>
        <rFont val="ＭＳ 明朝"/>
        <family val="1"/>
        <charset val="128"/>
      </rPr>
      <t>枚</t>
    </r>
  </si>
  <si>
    <r>
      <t>1</t>
    </r>
    <r>
      <rPr>
        <sz val="10.5"/>
        <color theme="1"/>
        <rFont val="ＭＳ 明朝"/>
        <family val="1"/>
        <charset val="128"/>
      </rPr>
      <t>～</t>
    </r>
    <r>
      <rPr>
        <sz val="10.5"/>
        <color theme="1"/>
        <rFont val="Century"/>
        <family val="1"/>
      </rPr>
      <t>10</t>
    </r>
    <r>
      <rPr>
        <sz val="10.5"/>
        <color theme="1"/>
        <rFont val="ＭＳ 明朝"/>
        <family val="1"/>
        <charset val="128"/>
      </rPr>
      <t>人</t>
    </r>
  </si>
  <si>
    <r>
      <rPr>
        <sz val="10"/>
        <color theme="1"/>
        <rFont val="ＭＳ 明朝"/>
        <family val="1"/>
        <charset val="128"/>
      </rPr>
      <t>（病院様式</t>
    </r>
    <r>
      <rPr>
        <sz val="10"/>
        <color theme="1"/>
        <rFont val="Century"/>
        <family val="1"/>
      </rPr>
      <t>6</t>
    </r>
    <r>
      <rPr>
        <sz val="10"/>
        <color theme="1"/>
        <rFont val="ＭＳ 明朝"/>
        <family val="1"/>
        <charset val="128"/>
      </rPr>
      <t>）</t>
    </r>
  </si>
  <si>
    <r>
      <rPr>
        <sz val="10.5"/>
        <color theme="1"/>
        <rFont val="ＭＳ 明朝"/>
        <family val="1"/>
        <charset val="128"/>
      </rPr>
      <t>ウエイト</t>
    </r>
    <phoneticPr fontId="5"/>
  </si>
  <si>
    <r>
      <t>(</t>
    </r>
    <r>
      <rPr>
        <sz val="10.5"/>
        <color theme="1"/>
        <rFont val="ＭＳ 明朝"/>
        <family val="1"/>
        <charset val="128"/>
      </rPr>
      <t>ウエイト</t>
    </r>
    <r>
      <rPr>
        <sz val="10.5"/>
        <color theme="1"/>
        <rFont val="Century"/>
        <family val="1"/>
      </rPr>
      <t>×1)</t>
    </r>
  </si>
  <si>
    <r>
      <t>(</t>
    </r>
    <r>
      <rPr>
        <sz val="10.5"/>
        <color theme="1"/>
        <rFont val="ＭＳ 明朝"/>
        <family val="1"/>
        <charset val="128"/>
      </rPr>
      <t>ウエイト</t>
    </r>
    <r>
      <rPr>
        <sz val="10.5"/>
        <color theme="1"/>
        <rFont val="Century"/>
        <family val="1"/>
      </rPr>
      <t>×2)</t>
    </r>
  </si>
  <si>
    <r>
      <t>(</t>
    </r>
    <r>
      <rPr>
        <sz val="10.5"/>
        <color theme="1"/>
        <rFont val="ＭＳ 明朝"/>
        <family val="1"/>
        <charset val="128"/>
      </rPr>
      <t>ウエイト</t>
    </r>
    <r>
      <rPr>
        <sz val="10.5"/>
        <color theme="1"/>
        <rFont val="Century"/>
        <family val="1"/>
      </rPr>
      <t>×3)</t>
    </r>
  </si>
  <si>
    <r>
      <rPr>
        <sz val="10"/>
        <color theme="1"/>
        <rFont val="ＭＳ 明朝"/>
        <family val="1"/>
        <charset val="128"/>
      </rPr>
      <t>診療報酬点数のある検査・自他覚症状観察項目数（受診</t>
    </r>
    <r>
      <rPr>
        <sz val="10"/>
        <color theme="1"/>
        <rFont val="Century"/>
        <family val="1"/>
      </rPr>
      <t>1</t>
    </r>
    <r>
      <rPr>
        <sz val="10"/>
        <color theme="1"/>
        <rFont val="ＭＳ 明朝"/>
        <family val="1"/>
        <charset val="128"/>
      </rPr>
      <t>回当たり）</t>
    </r>
  </si>
  <si>
    <r>
      <rPr>
        <sz val="10"/>
        <color theme="1"/>
        <rFont val="ＭＳ 明朝"/>
        <family val="1"/>
        <charset val="128"/>
      </rPr>
      <t>診療報酬点数のない検査項目数（受診</t>
    </r>
    <r>
      <rPr>
        <sz val="10"/>
        <color theme="1"/>
        <rFont val="Century"/>
        <family val="1"/>
      </rPr>
      <t>1</t>
    </r>
    <r>
      <rPr>
        <sz val="10"/>
        <color theme="1"/>
        <rFont val="ＭＳ 明朝"/>
        <family val="1"/>
        <charset val="128"/>
      </rPr>
      <t>回当たり</t>
    </r>
  </si>
  <si>
    <r>
      <t>1</t>
    </r>
    <r>
      <rPr>
        <sz val="10.5"/>
        <color theme="1"/>
        <rFont val="ＭＳ 明朝"/>
        <family val="1"/>
        <charset val="128"/>
      </rPr>
      <t>症例あたりの算出額</t>
    </r>
    <phoneticPr fontId="5"/>
  </si>
  <si>
    <r>
      <rPr>
        <sz val="10.5"/>
        <color theme="1"/>
        <rFont val="ＭＳ 明朝"/>
        <family val="1"/>
        <charset val="128"/>
      </rPr>
      <t>院内</t>
    </r>
    <r>
      <rPr>
        <sz val="10.5"/>
        <color theme="1"/>
        <rFont val="Century"/>
        <family val="1"/>
      </rPr>
      <t>CRC</t>
    </r>
    <r>
      <rPr>
        <sz val="10.5"/>
        <color theme="1"/>
        <rFont val="ＭＳ 明朝"/>
        <family val="1"/>
        <charset val="128"/>
      </rPr>
      <t>の場合</t>
    </r>
    <r>
      <rPr>
        <sz val="10.5"/>
        <color theme="1"/>
        <rFont val="Century"/>
        <family val="1"/>
      </rPr>
      <t>3</t>
    </r>
    <r>
      <rPr>
        <sz val="10.5"/>
        <color theme="1"/>
        <rFont val="ＭＳ 明朝"/>
        <family val="1"/>
        <charset val="128"/>
      </rPr>
      <t>ポイント加算</t>
    </r>
    <phoneticPr fontId="5"/>
  </si>
  <si>
    <r>
      <t xml:space="preserve">(1) </t>
    </r>
    <r>
      <rPr>
        <sz val="12"/>
        <color theme="1"/>
        <rFont val="ＭＳ 明朝"/>
        <family val="1"/>
        <charset val="128"/>
      </rPr>
      <t>臨床試験研究経費</t>
    </r>
  </si>
  <si>
    <t>○を1か所に記入していただくと、自動計算されます。</t>
    <rPh sb="6" eb="8">
      <t>キニュウ</t>
    </rPh>
    <rPh sb="16" eb="18">
      <t>ジドウ</t>
    </rPh>
    <rPh sb="18" eb="20">
      <t>ケイサン</t>
    </rPh>
    <phoneticPr fontId="18"/>
  </si>
  <si>
    <r>
      <rPr>
        <sz val="12"/>
        <color theme="1"/>
        <rFont val="ＭＳ 明朝"/>
        <family val="1"/>
        <charset val="128"/>
      </rPr>
      <t>　　　　　　　　　　　　　　　　　　　　　　　　　　　　　　　　　　単位（円）</t>
    </r>
  </si>
  <si>
    <r>
      <rPr>
        <sz val="12"/>
        <color theme="1"/>
        <rFont val="ＭＳ 明朝"/>
        <family val="1"/>
        <charset val="128"/>
      </rPr>
      <t>企業名</t>
    </r>
  </si>
  <si>
    <r>
      <rPr>
        <sz val="12"/>
        <color theme="1"/>
        <rFont val="ＭＳ 明朝"/>
        <family val="1"/>
        <charset val="128"/>
      </rPr>
      <t>診療科名</t>
    </r>
    <phoneticPr fontId="5"/>
  </si>
  <si>
    <r>
      <rPr>
        <sz val="12"/>
        <color theme="1"/>
        <rFont val="ＭＳ 明朝"/>
        <family val="1"/>
        <charset val="128"/>
      </rPr>
      <t>項目</t>
    </r>
  </si>
  <si>
    <r>
      <rPr>
        <sz val="12"/>
        <color theme="1"/>
        <rFont val="ＭＳ 明朝"/>
        <family val="1"/>
        <charset val="128"/>
      </rPr>
      <t>摘要</t>
    </r>
  </si>
  <si>
    <r>
      <rPr>
        <sz val="12"/>
        <color theme="1"/>
        <rFont val="ＭＳ 明朝"/>
        <family val="1"/>
        <charset val="128"/>
      </rPr>
      <t>金額</t>
    </r>
  </si>
  <si>
    <r>
      <rPr>
        <sz val="10"/>
        <color theme="1"/>
        <rFont val="ＭＳ 明朝"/>
        <family val="1"/>
        <charset val="128"/>
      </rPr>
      <t>（病院様式</t>
    </r>
    <r>
      <rPr>
        <sz val="10"/>
        <color theme="1"/>
        <rFont val="Century"/>
        <family val="1"/>
      </rPr>
      <t>5-1</t>
    </r>
    <r>
      <rPr>
        <sz val="10"/>
        <color theme="1"/>
        <rFont val="ＭＳ 明朝"/>
        <family val="1"/>
        <charset val="128"/>
      </rPr>
      <t>）</t>
    </r>
    <phoneticPr fontId="5"/>
  </si>
  <si>
    <r>
      <rPr>
        <sz val="12"/>
        <color theme="1"/>
        <rFont val="ＭＳ 明朝"/>
        <family val="1"/>
        <charset val="128"/>
      </rPr>
      <t>別紙ポイント算出表</t>
    </r>
    <r>
      <rPr>
        <sz val="12"/>
        <color theme="1"/>
        <rFont val="Century"/>
        <family val="1"/>
      </rPr>
      <t xml:space="preserve"> </t>
    </r>
  </si>
  <si>
    <r>
      <rPr>
        <sz val="10.5"/>
        <color theme="1"/>
        <rFont val="ＭＳ 明朝"/>
        <family val="1"/>
        <charset val="128"/>
      </rPr>
      <t>計</t>
    </r>
    <phoneticPr fontId="5"/>
  </si>
  <si>
    <t>注1)：要素AのポイントⅠ欄の歯科材料（インプラント除く）及び家庭医療用具にあっては、ウエイトをⅠとする。</t>
  </si>
  <si>
    <t>注2)：要素AのポイントⅡ欄の大型機械は、医事法により設置管理の求められる医療用具とする。（平成7年6月厚生省告示第129号で指定された医療用具）</t>
  </si>
  <si>
    <t>注3)：同欄の体内据込み医療用具は、患者の体内に手術して植え込む医療用具とする。</t>
  </si>
  <si>
    <t>注4)：同欄の体内と体外を連結する医療用具は、①組織・骨・歯と体外を連結して処置や手術に用いる医療用具で、接触時間が24時間以上とする、②循環血液と接触する医療用具とする。</t>
  </si>
  <si>
    <t>注5)：要素AのポイントⅢ欄の新構造医療用具とは、既承認医療用具と基本的な構造・原理が異なり全くの新規性を有するものとする。</t>
  </si>
  <si>
    <t>注6)：契約症例数を記入してください。</t>
    <rPh sb="4" eb="6">
      <t>ケイヤク</t>
    </rPh>
    <rPh sb="6" eb="8">
      <t>ショウレイ</t>
    </rPh>
    <rPh sb="8" eb="9">
      <t>スウ</t>
    </rPh>
    <rPh sb="10" eb="12">
      <t>キニュウ</t>
    </rPh>
    <phoneticPr fontId="5"/>
  </si>
  <si>
    <r>
      <rPr>
        <sz val="10.5"/>
        <color theme="1"/>
        <rFont val="ＭＳ 明朝"/>
        <family val="1"/>
        <charset val="128"/>
      </rPr>
      <t>・歯科材料（インプラント除く）　　　　　　　　　　　・家庭用医療機器</t>
    </r>
    <r>
      <rPr>
        <sz val="10.5"/>
        <color rgb="FFFF0000"/>
        <rFont val="ＭＳ Ｐゴシック"/>
        <family val="3"/>
        <charset val="128"/>
        <scheme val="major"/>
      </rPr>
      <t>（注1）　</t>
    </r>
    <r>
      <rPr>
        <sz val="10.5"/>
        <color theme="1"/>
        <rFont val="ＭＳ 明朝"/>
        <family val="1"/>
        <charset val="128"/>
      </rPr>
      <t>　　　　　　　　・Ⅱ及びⅢを除くその他医療機器</t>
    </r>
    <rPh sb="27" eb="30">
      <t>カテイヨウ</t>
    </rPh>
    <rPh sb="30" eb="32">
      <t>イリョウ</t>
    </rPh>
    <rPh sb="32" eb="34">
      <t>キキ</t>
    </rPh>
    <rPh sb="35" eb="36">
      <t>チュウ</t>
    </rPh>
    <rPh sb="49" eb="50">
      <t>オヨ</t>
    </rPh>
    <rPh sb="53" eb="54">
      <t>ノゾ</t>
    </rPh>
    <rPh sb="57" eb="58">
      <t>タ</t>
    </rPh>
    <rPh sb="58" eb="60">
      <t>イリョウ</t>
    </rPh>
    <rPh sb="60" eb="62">
      <t>キキ</t>
    </rPh>
    <phoneticPr fontId="5"/>
  </si>
  <si>
    <r>
      <rPr>
        <sz val="10.5"/>
        <color theme="1"/>
        <rFont val="ＭＳ 明朝"/>
        <family val="1"/>
        <charset val="128"/>
      </rPr>
      <t>・医事法により設置管理が求められる大型機械</t>
    </r>
    <r>
      <rPr>
        <sz val="10.5"/>
        <color rgb="FFFF0000"/>
        <rFont val="ＭＳ Ｐゴシック"/>
        <family val="3"/>
        <charset val="128"/>
        <scheme val="major"/>
      </rPr>
      <t>（注2）　</t>
    </r>
    <r>
      <rPr>
        <sz val="10.5"/>
        <color theme="1"/>
        <rFont val="ＭＳ 明朝"/>
        <family val="1"/>
        <charset val="128"/>
      </rPr>
      <t>　　　　　　　　　　　　　　　　　・体内吸据込み医療機器</t>
    </r>
    <r>
      <rPr>
        <sz val="10.5"/>
        <color rgb="FFFF0000"/>
        <rFont val="ＭＳ Ｐゴシック"/>
        <family val="3"/>
        <charset val="128"/>
        <scheme val="major"/>
      </rPr>
      <t>（注3）</t>
    </r>
    <r>
      <rPr>
        <sz val="10.5"/>
        <color theme="1"/>
        <rFont val="ＭＳ 明朝"/>
        <family val="1"/>
        <charset val="128"/>
      </rPr>
      <t>　　　　　　　　　・体内と体外を連結する医療機器</t>
    </r>
    <r>
      <rPr>
        <sz val="10.5"/>
        <color rgb="FFFF0000"/>
        <rFont val="ＭＳ Ｐゴシック"/>
        <family val="3"/>
        <charset val="128"/>
        <scheme val="major"/>
      </rPr>
      <t>（注4）</t>
    </r>
    <rPh sb="44" eb="46">
      <t>タイナイ</t>
    </rPh>
    <rPh sb="46" eb="47">
      <t>ス</t>
    </rPh>
    <rPh sb="47" eb="48">
      <t>ス</t>
    </rPh>
    <rPh sb="48" eb="49">
      <t>コ</t>
    </rPh>
    <rPh sb="50" eb="52">
      <t>イリョウ</t>
    </rPh>
    <rPh sb="52" eb="54">
      <t>キキ</t>
    </rPh>
    <rPh sb="55" eb="56">
      <t>チュウ</t>
    </rPh>
    <rPh sb="68" eb="70">
      <t>タイナイ</t>
    </rPh>
    <rPh sb="71" eb="73">
      <t>タイガイ</t>
    </rPh>
    <rPh sb="74" eb="76">
      <t>レンケツ</t>
    </rPh>
    <rPh sb="78" eb="80">
      <t>イリョウ</t>
    </rPh>
    <rPh sb="80" eb="82">
      <t>キキ</t>
    </rPh>
    <rPh sb="83" eb="84">
      <t>チュウ</t>
    </rPh>
    <phoneticPr fontId="5"/>
  </si>
  <si>
    <r>
      <rPr>
        <sz val="10.5"/>
        <color theme="1"/>
        <rFont val="ＭＳ 明朝"/>
        <family val="1"/>
        <charset val="128"/>
      </rPr>
      <t>・新構造医療機器</t>
    </r>
    <r>
      <rPr>
        <sz val="10.5"/>
        <color rgb="FFFF0000"/>
        <rFont val="ＭＳ Ｐゴシック"/>
        <family val="3"/>
        <charset val="128"/>
        <scheme val="major"/>
      </rPr>
      <t>（注5）</t>
    </r>
    <phoneticPr fontId="5"/>
  </si>
  <si>
    <r>
      <rPr>
        <sz val="10.5"/>
        <color theme="1"/>
        <rFont val="ＭＳ 明朝"/>
        <family val="1"/>
        <charset val="128"/>
      </rPr>
      <t>合計ポイント</t>
    </r>
    <r>
      <rPr>
        <sz val="10.5"/>
        <color theme="1"/>
        <rFont val="Century"/>
        <family val="1"/>
      </rPr>
      <t>×6,400</t>
    </r>
    <r>
      <rPr>
        <sz val="10.5"/>
        <color theme="1"/>
        <rFont val="ＭＳ 明朝"/>
        <family val="1"/>
        <charset val="128"/>
      </rPr>
      <t>（円）</t>
    </r>
    <rPh sb="0" eb="2">
      <t>ゴウケイ</t>
    </rPh>
    <phoneticPr fontId="5"/>
  </si>
  <si>
    <t>L</t>
    <phoneticPr fontId="5"/>
  </si>
  <si>
    <r>
      <rPr>
        <sz val="12"/>
        <color theme="1"/>
        <rFont val="ＭＳ 明朝"/>
        <family val="1"/>
        <charset val="128"/>
      </rPr>
      <t>要素</t>
    </r>
  </si>
  <si>
    <r>
      <rPr>
        <sz val="12"/>
        <color theme="1"/>
        <rFont val="ＭＳ Ｐ明朝"/>
        <family val="1"/>
        <charset val="128"/>
      </rPr>
      <t>ウエイト</t>
    </r>
    <phoneticPr fontId="5"/>
  </si>
  <si>
    <r>
      <rPr>
        <sz val="12"/>
        <color theme="1"/>
        <rFont val="ＭＳ 明朝"/>
        <family val="1"/>
        <charset val="128"/>
      </rPr>
      <t>Ⅰ</t>
    </r>
  </si>
  <si>
    <r>
      <rPr>
        <sz val="12"/>
        <color theme="1"/>
        <rFont val="ＭＳ 明朝"/>
        <family val="1"/>
        <charset val="128"/>
      </rPr>
      <t>Ⅱ</t>
    </r>
  </si>
  <si>
    <r>
      <rPr>
        <sz val="12"/>
        <color theme="1"/>
        <rFont val="ＭＳ 明朝"/>
        <family val="1"/>
        <charset val="128"/>
      </rPr>
      <t>Ⅲ</t>
    </r>
  </si>
  <si>
    <r>
      <rPr>
        <sz val="12"/>
        <color theme="1"/>
        <rFont val="ＭＳ 明朝"/>
        <family val="1"/>
        <charset val="128"/>
      </rPr>
      <t>Ⅳ</t>
    </r>
  </si>
  <si>
    <r>
      <rPr>
        <sz val="12"/>
        <color theme="1"/>
        <rFont val="ＭＳ 明朝"/>
        <family val="1"/>
        <charset val="128"/>
      </rPr>
      <t>計</t>
    </r>
  </si>
  <si>
    <r>
      <rPr>
        <sz val="12"/>
        <color theme="1"/>
        <rFont val="ＭＳ 明朝"/>
        <family val="1"/>
        <charset val="128"/>
      </rPr>
      <t>症例の重篤度</t>
    </r>
  </si>
  <si>
    <r>
      <rPr>
        <sz val="12"/>
        <color theme="1"/>
        <rFont val="ＭＳ 明朝"/>
        <family val="1"/>
        <charset val="128"/>
      </rPr>
      <t>軽度</t>
    </r>
  </si>
  <si>
    <r>
      <rPr>
        <sz val="12"/>
        <color theme="1"/>
        <rFont val="ＭＳ 明朝"/>
        <family val="1"/>
        <charset val="128"/>
      </rPr>
      <t>中等度</t>
    </r>
  </si>
  <si>
    <r>
      <rPr>
        <sz val="12"/>
        <color theme="1"/>
        <rFont val="ＭＳ 明朝"/>
        <family val="1"/>
        <charset val="128"/>
      </rPr>
      <t>重症又は重篤</t>
    </r>
  </si>
  <si>
    <r>
      <rPr>
        <sz val="12"/>
        <color theme="1"/>
        <rFont val="ＭＳ 明朝"/>
        <family val="1"/>
        <charset val="128"/>
      </rPr>
      <t>入院・外来の別</t>
    </r>
  </si>
  <si>
    <r>
      <rPr>
        <sz val="12"/>
        <color theme="1"/>
        <rFont val="ＭＳ 明朝"/>
        <family val="1"/>
        <charset val="128"/>
      </rPr>
      <t>外来</t>
    </r>
  </si>
  <si>
    <r>
      <rPr>
        <sz val="12"/>
        <color theme="1"/>
        <rFont val="ＭＳ 明朝"/>
        <family val="1"/>
        <charset val="128"/>
      </rPr>
      <t>入院</t>
    </r>
  </si>
  <si>
    <r>
      <rPr>
        <sz val="12"/>
        <color theme="1"/>
        <rFont val="ＭＳ 明朝"/>
        <family val="1"/>
        <charset val="128"/>
      </rPr>
      <t>治験薬の投与の経路</t>
    </r>
  </si>
  <si>
    <r>
      <rPr>
        <sz val="12"/>
        <color theme="1"/>
        <rFont val="ＭＳ 明朝"/>
        <family val="1"/>
        <charset val="128"/>
      </rPr>
      <t>外用・経口</t>
    </r>
  </si>
  <si>
    <r>
      <rPr>
        <sz val="12"/>
        <color theme="1"/>
        <rFont val="ＭＳ 明朝"/>
        <family val="1"/>
        <charset val="128"/>
      </rPr>
      <t>皮下・筋注</t>
    </r>
  </si>
  <si>
    <r>
      <rPr>
        <sz val="12"/>
        <color theme="1"/>
        <rFont val="ＭＳ 明朝"/>
        <family val="1"/>
        <charset val="128"/>
      </rPr>
      <t>静注</t>
    </r>
  </si>
  <si>
    <r>
      <rPr>
        <sz val="12"/>
        <color theme="1"/>
        <rFont val="ＭＳ 明朝"/>
        <family val="1"/>
        <charset val="128"/>
      </rPr>
      <t>点滴静注・その他</t>
    </r>
    <phoneticPr fontId="5"/>
  </si>
  <si>
    <r>
      <rPr>
        <sz val="12"/>
        <color theme="1"/>
        <rFont val="ＭＳ 明朝"/>
        <family val="1"/>
        <charset val="128"/>
      </rPr>
      <t>オープン</t>
    </r>
  </si>
  <si>
    <r>
      <rPr>
        <sz val="12"/>
        <color theme="1"/>
        <rFont val="ＭＳ 明朝"/>
        <family val="1"/>
        <charset val="128"/>
      </rPr>
      <t>単盲検</t>
    </r>
  </si>
  <si>
    <r>
      <rPr>
        <sz val="12"/>
        <color theme="1"/>
        <rFont val="ＭＳ 明朝"/>
        <family val="1"/>
        <charset val="128"/>
      </rPr>
      <t>二重盲検</t>
    </r>
  </si>
  <si>
    <r>
      <rPr>
        <sz val="12"/>
        <color theme="1"/>
        <rFont val="ＭＳ 明朝"/>
        <family val="1"/>
        <charset val="128"/>
      </rPr>
      <t>国際共同治験</t>
    </r>
  </si>
  <si>
    <r>
      <rPr>
        <sz val="12"/>
        <color theme="1"/>
        <rFont val="ＭＳ 明朝"/>
        <family val="1"/>
        <charset val="128"/>
      </rPr>
      <t>ポピュレーション</t>
    </r>
  </si>
  <si>
    <r>
      <rPr>
        <sz val="12"/>
        <color theme="1"/>
        <rFont val="ＭＳ 明朝"/>
        <family val="1"/>
        <charset val="128"/>
      </rPr>
      <t>成人</t>
    </r>
  </si>
  <si>
    <r>
      <rPr>
        <sz val="12"/>
        <color theme="1"/>
        <rFont val="ＭＳ 明朝"/>
        <family val="1"/>
        <charset val="128"/>
      </rPr>
      <t>新生児、低体重出生児</t>
    </r>
    <phoneticPr fontId="5"/>
  </si>
  <si>
    <r>
      <rPr>
        <sz val="12"/>
        <color theme="1"/>
        <rFont val="ＭＳ 明朝"/>
        <family val="1"/>
        <charset val="128"/>
      </rPr>
      <t>投与期間</t>
    </r>
  </si>
  <si>
    <r>
      <rPr>
        <sz val="12"/>
        <color theme="1"/>
        <rFont val="ＭＳ 明朝"/>
        <family val="1"/>
        <charset val="128"/>
      </rPr>
      <t>実施期間（契約期間）</t>
    </r>
  </si>
  <si>
    <r>
      <t>1</t>
    </r>
    <r>
      <rPr>
        <sz val="12"/>
        <color theme="1"/>
        <rFont val="ＭＳ 明朝"/>
        <family val="1"/>
        <charset val="128"/>
      </rPr>
      <t>年以内</t>
    </r>
    <r>
      <rPr>
        <sz val="12"/>
        <color theme="1"/>
        <rFont val="Century"/>
        <family val="1"/>
      </rPr>
      <t/>
    </r>
    <phoneticPr fontId="5"/>
  </si>
  <si>
    <r>
      <rPr>
        <sz val="12"/>
        <color theme="1"/>
        <rFont val="ＭＳ 明朝"/>
        <family val="1"/>
        <charset val="128"/>
      </rPr>
      <t>観察頻度（受診回数）</t>
    </r>
  </si>
  <si>
    <r>
      <rPr>
        <sz val="12"/>
        <color theme="1"/>
        <rFont val="ＭＳ 明朝"/>
        <family val="1"/>
        <charset val="128"/>
      </rPr>
      <t>薬物動態測定回数（採血・採尿）</t>
    </r>
    <phoneticPr fontId="5"/>
  </si>
  <si>
    <r>
      <rPr>
        <sz val="12"/>
        <color theme="1"/>
        <rFont val="ＭＳ 明朝"/>
        <family val="1"/>
        <charset val="128"/>
      </rPr>
      <t>非侵襲的な機能検査、画像診断等</t>
    </r>
  </si>
  <si>
    <r>
      <rPr>
        <sz val="12"/>
        <color theme="1"/>
        <rFont val="ＭＳ 明朝"/>
        <family val="1"/>
        <charset val="128"/>
      </rPr>
      <t>侵襲を伴う臨床薬理的な検査・測定</t>
    </r>
  </si>
  <si>
    <r>
      <rPr>
        <sz val="12"/>
        <color theme="1"/>
        <rFont val="ＭＳ 明朝"/>
        <family val="1"/>
        <charset val="128"/>
      </rPr>
      <t>症例報告書形態</t>
    </r>
  </si>
  <si>
    <r>
      <rPr>
        <sz val="12"/>
        <color theme="1"/>
        <rFont val="ＭＳ 明朝"/>
        <family val="1"/>
        <charset val="128"/>
      </rPr>
      <t>記載型</t>
    </r>
  </si>
  <si>
    <r>
      <rPr>
        <sz val="12"/>
        <color theme="1"/>
        <rFont val="ＭＳ 明朝"/>
        <family val="1"/>
        <charset val="128"/>
      </rPr>
      <t>治験支援費</t>
    </r>
    <phoneticPr fontId="5"/>
  </si>
  <si>
    <r>
      <rPr>
        <sz val="12"/>
        <color theme="1"/>
        <rFont val="ＭＳ 明朝"/>
        <family val="1"/>
        <charset val="128"/>
      </rPr>
      <t>合計ポイント</t>
    </r>
  </si>
  <si>
    <r>
      <rPr>
        <sz val="10"/>
        <color theme="1"/>
        <rFont val="ＭＳ 明朝"/>
        <family val="1"/>
        <charset val="128"/>
      </rPr>
      <t>（病院様式</t>
    </r>
    <r>
      <rPr>
        <sz val="10"/>
        <color theme="1"/>
        <rFont val="Century"/>
        <family val="1"/>
      </rPr>
      <t>10</t>
    </r>
    <r>
      <rPr>
        <sz val="10"/>
        <color theme="1"/>
        <rFont val="ＭＳ 明朝"/>
        <family val="1"/>
        <charset val="128"/>
      </rPr>
      <t>）</t>
    </r>
  </si>
  <si>
    <r>
      <t>(</t>
    </r>
    <r>
      <rPr>
        <sz val="12"/>
        <color theme="1"/>
        <rFont val="ＭＳ 明朝"/>
        <family val="1"/>
        <charset val="128"/>
      </rPr>
      <t>ｳｴｲﾄ</t>
    </r>
    <r>
      <rPr>
        <sz val="12"/>
        <color theme="1"/>
        <rFont val="Century"/>
        <family val="1"/>
      </rPr>
      <t>×1)</t>
    </r>
  </si>
  <si>
    <r>
      <t>(</t>
    </r>
    <r>
      <rPr>
        <sz val="12"/>
        <color theme="1"/>
        <rFont val="ＭＳ 明朝"/>
        <family val="1"/>
        <charset val="128"/>
      </rPr>
      <t>ｳｴｲﾄ</t>
    </r>
    <r>
      <rPr>
        <sz val="12"/>
        <color theme="1"/>
        <rFont val="Century"/>
        <family val="1"/>
      </rPr>
      <t>×3)</t>
    </r>
  </si>
  <si>
    <r>
      <t>(</t>
    </r>
    <r>
      <rPr>
        <sz val="12"/>
        <color theme="1"/>
        <rFont val="ＭＳ 明朝"/>
        <family val="1"/>
        <charset val="128"/>
      </rPr>
      <t>ｳｴｲﾄ</t>
    </r>
    <r>
      <rPr>
        <sz val="12"/>
        <color theme="1"/>
        <rFont val="Century"/>
        <family val="1"/>
      </rPr>
      <t>×5)</t>
    </r>
  </si>
  <si>
    <r>
      <t>(</t>
    </r>
    <r>
      <rPr>
        <sz val="12"/>
        <color theme="1"/>
        <rFont val="ＭＳ 明朝"/>
        <family val="1"/>
        <charset val="128"/>
      </rPr>
      <t>ｳｴｲﾄ</t>
    </r>
    <r>
      <rPr>
        <sz val="12"/>
        <color theme="1"/>
        <rFont val="Century"/>
        <family val="1"/>
      </rPr>
      <t>×8)</t>
    </r>
  </si>
  <si>
    <r>
      <rPr>
        <sz val="12"/>
        <color theme="1"/>
        <rFont val="ＭＳ 明朝"/>
        <family val="1"/>
        <charset val="128"/>
      </rPr>
      <t>デザイン</t>
    </r>
    <r>
      <rPr>
        <sz val="12"/>
        <color theme="1"/>
        <rFont val="Century"/>
        <family val="1"/>
      </rPr>
      <t>1</t>
    </r>
  </si>
  <si>
    <r>
      <rPr>
        <sz val="12"/>
        <color theme="1"/>
        <rFont val="ＭＳ 明朝"/>
        <family val="1"/>
        <charset val="128"/>
      </rPr>
      <t>デザイン</t>
    </r>
    <r>
      <rPr>
        <sz val="12"/>
        <color theme="1"/>
        <rFont val="Century"/>
        <family val="1"/>
      </rPr>
      <t>2</t>
    </r>
  </si>
  <si>
    <r>
      <rPr>
        <sz val="12"/>
        <color theme="1"/>
        <rFont val="ＭＳ 明朝"/>
        <family val="1"/>
        <charset val="128"/>
      </rPr>
      <t>小児、成人</t>
    </r>
    <r>
      <rPr>
        <sz val="12"/>
        <color theme="1"/>
        <rFont val="Century"/>
        <family val="1"/>
      </rPr>
      <t>(</t>
    </r>
    <r>
      <rPr>
        <sz val="12"/>
        <color theme="1"/>
        <rFont val="ＭＳ 明朝"/>
        <family val="1"/>
        <charset val="128"/>
      </rPr>
      <t>高齢者・肝臓障害等合併有</t>
    </r>
    <r>
      <rPr>
        <sz val="12"/>
        <color theme="1"/>
        <rFont val="Century"/>
        <family val="1"/>
      </rPr>
      <t>)</t>
    </r>
    <phoneticPr fontId="5"/>
  </si>
  <si>
    <r>
      <t>(</t>
    </r>
    <r>
      <rPr>
        <sz val="12"/>
        <color theme="1"/>
        <rFont val="ＭＳ Ｐ明朝"/>
        <family val="1"/>
        <charset val="128"/>
      </rPr>
      <t>生存調査がある場合は</t>
    </r>
    <r>
      <rPr>
        <sz val="12"/>
        <color theme="1"/>
        <rFont val="Century"/>
        <family val="1"/>
      </rPr>
      <t>3</t>
    </r>
    <r>
      <rPr>
        <sz val="12"/>
        <color theme="1"/>
        <rFont val="ＭＳ Ｐ明朝"/>
        <family val="1"/>
        <charset val="128"/>
      </rPr>
      <t>ﾎﾟｲﾝﾄ加算</t>
    </r>
    <r>
      <rPr>
        <sz val="12"/>
        <color theme="1"/>
        <rFont val="Century"/>
        <family val="1"/>
      </rPr>
      <t>)</t>
    </r>
    <phoneticPr fontId="5"/>
  </si>
  <si>
    <r>
      <rPr>
        <sz val="12"/>
        <color theme="1"/>
        <rFont val="ＭＳ 明朝"/>
        <family val="1"/>
        <charset val="128"/>
      </rPr>
      <t>症例報告書作成補助</t>
    </r>
    <r>
      <rPr>
        <sz val="12"/>
        <color theme="1"/>
        <rFont val="Century"/>
        <family val="1"/>
      </rPr>
      <t>(</t>
    </r>
    <r>
      <rPr>
        <sz val="12"/>
        <color theme="1"/>
        <rFont val="ＭＳ 明朝"/>
        <family val="1"/>
        <charset val="128"/>
      </rPr>
      <t>臨床検査・自他覚症状、観察項目数</t>
    </r>
    <r>
      <rPr>
        <sz val="12"/>
        <color theme="1"/>
        <rFont val="Century"/>
        <family val="1"/>
      </rPr>
      <t>)</t>
    </r>
    <phoneticPr fontId="5"/>
  </si>
  <si>
    <r>
      <rPr>
        <sz val="12"/>
        <color theme="1"/>
        <rFont val="ＭＳ 明朝"/>
        <family val="1"/>
        <charset val="128"/>
      </rPr>
      <t>合計ポイント</t>
    </r>
    <r>
      <rPr>
        <sz val="12"/>
        <color theme="1"/>
        <rFont val="Century"/>
        <family val="1"/>
      </rPr>
      <t>×4,300</t>
    </r>
    <r>
      <rPr>
        <sz val="12"/>
        <color theme="1"/>
        <rFont val="ＭＳ 明朝"/>
        <family val="1"/>
        <charset val="128"/>
      </rPr>
      <t>（円）</t>
    </r>
    <rPh sb="0" eb="2">
      <t>ゴウケイ</t>
    </rPh>
    <phoneticPr fontId="5"/>
  </si>
  <si>
    <r>
      <rPr>
        <sz val="12"/>
        <rFont val="Century"/>
        <family val="1"/>
      </rPr>
      <t>50</t>
    </r>
    <r>
      <rPr>
        <sz val="12"/>
        <rFont val="ＭＳ 明朝"/>
        <family val="1"/>
        <charset val="128"/>
      </rPr>
      <t>～</t>
    </r>
    <r>
      <rPr>
        <sz val="12"/>
        <rFont val="Century"/>
        <family val="1"/>
      </rPr>
      <t>74</t>
    </r>
    <r>
      <rPr>
        <sz val="12"/>
        <rFont val="ＭＳ 明朝"/>
        <family val="1"/>
        <charset val="128"/>
      </rPr>
      <t>週　</t>
    </r>
    <r>
      <rPr>
        <sz val="12"/>
        <color rgb="FFFF0000"/>
        <rFont val="ＭＳ 明朝"/>
        <family val="1"/>
        <charset val="128"/>
      </rPr>
      <t>　　　　　</t>
    </r>
    <r>
      <rPr>
        <sz val="12"/>
        <color rgb="FFFF0000"/>
        <rFont val="ＭＳ Ｐゴシック"/>
        <family val="3"/>
        <charset val="128"/>
        <scheme val="major"/>
      </rPr>
      <t>　（注１)</t>
    </r>
    <r>
      <rPr>
        <sz val="12"/>
        <color rgb="FFFF0000"/>
        <rFont val="Century"/>
        <family val="1"/>
      </rPr>
      <t>75</t>
    </r>
    <r>
      <rPr>
        <sz val="12"/>
        <color rgb="FFFF0000"/>
        <rFont val="ＭＳ 明朝"/>
        <family val="1"/>
        <charset val="128"/>
      </rPr>
      <t>週以上は</t>
    </r>
    <r>
      <rPr>
        <sz val="12"/>
        <color rgb="FFFF0000"/>
        <rFont val="Century"/>
        <family val="1"/>
      </rPr>
      <t>25</t>
    </r>
    <r>
      <rPr>
        <sz val="12"/>
        <color rgb="FFFF0000"/>
        <rFont val="ＭＳ 明朝"/>
        <family val="1"/>
        <charset val="128"/>
      </rPr>
      <t>週毎に</t>
    </r>
    <r>
      <rPr>
        <sz val="12"/>
        <color rgb="FFFF0000"/>
        <rFont val="Century"/>
        <family val="1"/>
      </rPr>
      <t>9</t>
    </r>
    <r>
      <rPr>
        <sz val="12"/>
        <color rgb="FFFF0000"/>
        <rFont val="ＭＳ 明朝"/>
        <family val="1"/>
        <charset val="128"/>
      </rPr>
      <t>ポイント加算</t>
    </r>
    <rPh sb="5" eb="6">
      <t>シュウ</t>
    </rPh>
    <rPh sb="14" eb="15">
      <t>チュウ</t>
    </rPh>
    <phoneticPr fontId="5"/>
  </si>
  <si>
    <r>
      <rPr>
        <sz val="12"/>
        <color theme="1"/>
        <rFont val="ＭＳ 明朝"/>
        <family val="1"/>
        <charset val="128"/>
      </rPr>
      <t>承認</t>
    </r>
    <r>
      <rPr>
        <sz val="12"/>
        <color theme="1"/>
        <rFont val="Century"/>
        <family val="1"/>
      </rPr>
      <t>№</t>
    </r>
    <r>
      <rPr>
        <sz val="12"/>
        <color theme="1"/>
        <rFont val="ＭＳ 明朝"/>
        <family val="1"/>
        <charset val="128"/>
      </rPr>
      <t>　　</t>
    </r>
    <phoneticPr fontId="5"/>
  </si>
  <si>
    <r>
      <rPr>
        <b/>
        <sz val="18"/>
        <color theme="1"/>
        <rFont val="ＭＳ 明朝"/>
        <family val="1"/>
        <charset val="128"/>
      </rPr>
      <t>治験に係る経費積算表</t>
    </r>
    <r>
      <rPr>
        <b/>
        <sz val="18"/>
        <color theme="1"/>
        <rFont val="Century"/>
        <family val="1"/>
      </rPr>
      <t>(</t>
    </r>
    <r>
      <rPr>
        <b/>
        <sz val="18"/>
        <color theme="1"/>
        <rFont val="ＭＳ 明朝"/>
        <family val="1"/>
        <charset val="128"/>
      </rPr>
      <t>医療機器・院内</t>
    </r>
    <r>
      <rPr>
        <b/>
        <sz val="18"/>
        <color theme="1"/>
        <rFont val="Century"/>
        <family val="1"/>
      </rPr>
      <t>CRC</t>
    </r>
    <r>
      <rPr>
        <b/>
        <sz val="18"/>
        <color theme="1"/>
        <rFont val="ＭＳ 明朝"/>
        <family val="1"/>
        <charset val="128"/>
      </rPr>
      <t>用</t>
    </r>
    <r>
      <rPr>
        <b/>
        <sz val="18"/>
        <color theme="1"/>
        <rFont val="Century"/>
        <family val="1"/>
      </rPr>
      <t>)</t>
    </r>
    <rPh sb="11" eb="13">
      <t>イリョウ</t>
    </rPh>
    <rPh sb="13" eb="15">
      <t>キキ</t>
    </rPh>
    <rPh sb="16" eb="18">
      <t>インナイ</t>
    </rPh>
    <rPh sb="21" eb="22">
      <t>ヨウ</t>
    </rPh>
    <phoneticPr fontId="5"/>
  </si>
  <si>
    <r>
      <rPr>
        <sz val="12"/>
        <color theme="1"/>
        <rFont val="ＭＳ 明朝"/>
        <family val="1"/>
        <charset val="128"/>
      </rPr>
      <t>臨床検査・自他覚症状観察項目数（受診</t>
    </r>
    <r>
      <rPr>
        <sz val="12"/>
        <color theme="1"/>
        <rFont val="Century"/>
        <family val="1"/>
      </rPr>
      <t>1</t>
    </r>
    <r>
      <rPr>
        <sz val="12"/>
        <color theme="1"/>
        <rFont val="ＭＳ 明朝"/>
        <family val="1"/>
        <charset val="128"/>
      </rPr>
      <t>回当たり）</t>
    </r>
    <phoneticPr fontId="5"/>
  </si>
  <si>
    <t>（実施症例に係る経費・１症例当たり単価）</t>
    <rPh sb="1" eb="5">
      <t>ジッシショウレイ</t>
    </rPh>
    <rPh sb="6" eb="7">
      <t>カカ</t>
    </rPh>
    <rPh sb="8" eb="10">
      <t>ケイヒ</t>
    </rPh>
    <rPh sb="12" eb="14">
      <t>ショウレイ</t>
    </rPh>
    <rPh sb="14" eb="15">
      <t>ア</t>
    </rPh>
    <rPh sb="17" eb="19">
      <t>タンカ</t>
    </rPh>
    <phoneticPr fontId="5"/>
  </si>
  <si>
    <r>
      <t>(2) CRC</t>
    </r>
    <r>
      <rPr>
        <sz val="12"/>
        <rFont val="ＭＳ Ｐ明朝"/>
        <family val="1"/>
        <charset val="128"/>
      </rPr>
      <t>経費（院内）</t>
    </r>
    <rPh sb="7" eb="9">
      <t>ケイヒ</t>
    </rPh>
    <rPh sb="10" eb="12">
      <t>インナイ</t>
    </rPh>
    <phoneticPr fontId="5"/>
  </si>
  <si>
    <r>
      <t xml:space="preserve">(3) </t>
    </r>
    <r>
      <rPr>
        <sz val="12"/>
        <color theme="1"/>
        <rFont val="ＭＳ 明朝"/>
        <family val="1"/>
        <charset val="128"/>
      </rPr>
      <t>管理費</t>
    </r>
    <phoneticPr fontId="5"/>
  </si>
  <si>
    <r>
      <rPr>
        <sz val="12"/>
        <color theme="1"/>
        <rFont val="ＭＳ 明朝"/>
        <family val="1"/>
        <charset val="128"/>
      </rPr>
      <t>｛</t>
    </r>
    <r>
      <rPr>
        <sz val="12"/>
        <color theme="1"/>
        <rFont val="Century"/>
        <family val="1"/>
      </rPr>
      <t xml:space="preserve">(1)+ (2) </t>
    </r>
    <r>
      <rPr>
        <sz val="12"/>
        <color theme="1"/>
        <rFont val="ＭＳ 明朝"/>
        <family val="1"/>
        <charset val="128"/>
      </rPr>
      <t>｝</t>
    </r>
    <r>
      <rPr>
        <sz val="12"/>
        <color theme="1"/>
        <rFont val="ＭＳ Ｐ明朝"/>
        <family val="1"/>
        <charset val="128"/>
      </rPr>
      <t>×</t>
    </r>
    <r>
      <rPr>
        <sz val="12"/>
        <color theme="1"/>
        <rFont val="Century"/>
        <family val="1"/>
      </rPr>
      <t>0.2</t>
    </r>
    <phoneticPr fontId="5"/>
  </si>
  <si>
    <t>(1)+ (2)+ (3)</t>
    <phoneticPr fontId="5"/>
  </si>
  <si>
    <r>
      <t xml:space="preserve">(4) </t>
    </r>
    <r>
      <rPr>
        <sz val="12"/>
        <color theme="1"/>
        <rFont val="ＭＳ 明朝"/>
        <family val="1"/>
        <charset val="128"/>
      </rPr>
      <t>小計</t>
    </r>
    <phoneticPr fontId="5"/>
  </si>
  <si>
    <r>
      <t xml:space="preserve">(5) </t>
    </r>
    <r>
      <rPr>
        <sz val="12"/>
        <color theme="1"/>
        <rFont val="ＭＳ 明朝"/>
        <family val="1"/>
        <charset val="128"/>
      </rPr>
      <t>間接経費</t>
    </r>
    <phoneticPr fontId="5"/>
  </si>
  <si>
    <t>(4)×0.3</t>
    <phoneticPr fontId="5"/>
  </si>
  <si>
    <r>
      <t xml:space="preserve">(6) </t>
    </r>
    <r>
      <rPr>
        <sz val="12"/>
        <color theme="1"/>
        <rFont val="ＭＳ 明朝"/>
        <family val="1"/>
        <charset val="128"/>
      </rPr>
      <t>合計</t>
    </r>
    <phoneticPr fontId="5"/>
  </si>
  <si>
    <t>(4)+(5)</t>
    <phoneticPr fontId="5"/>
  </si>
  <si>
    <r>
      <t xml:space="preserve">(7) </t>
    </r>
    <r>
      <rPr>
        <sz val="12"/>
        <color theme="1"/>
        <rFont val="ＭＳ 明朝"/>
        <family val="1"/>
        <charset val="128"/>
      </rPr>
      <t>消費税</t>
    </r>
    <phoneticPr fontId="5"/>
  </si>
  <si>
    <r>
      <t>(6)×</t>
    </r>
    <r>
      <rPr>
        <sz val="12"/>
        <color theme="1"/>
        <rFont val="ＭＳ 明朝"/>
        <family val="1"/>
        <charset val="128"/>
      </rPr>
      <t>消費税率</t>
    </r>
    <phoneticPr fontId="5"/>
  </si>
  <si>
    <r>
      <t xml:space="preserve">(8) </t>
    </r>
    <r>
      <rPr>
        <sz val="12"/>
        <color theme="1"/>
        <rFont val="ＭＳ Ｐ明朝"/>
        <family val="1"/>
        <charset val="128"/>
      </rPr>
      <t>１症例当たりの費用（消費税込）</t>
    </r>
    <rPh sb="5" eb="8">
      <t>ショウレイア</t>
    </rPh>
    <rPh sb="11" eb="13">
      <t>ヒヨウ</t>
    </rPh>
    <rPh sb="14" eb="18">
      <t>ショウヒゼイコ</t>
    </rPh>
    <phoneticPr fontId="5"/>
  </si>
  <si>
    <r>
      <rPr>
        <b/>
        <sz val="14"/>
        <color theme="1"/>
        <rFont val="ＭＳ Ｐ明朝"/>
        <family val="1"/>
        <charset val="128"/>
      </rPr>
      <t>（実施症例に係る経費・１症例当たり単価）</t>
    </r>
    <rPh sb="1" eb="5">
      <t>ジッシショウレイ</t>
    </rPh>
    <rPh sb="6" eb="7">
      <t>カカ</t>
    </rPh>
    <rPh sb="8" eb="10">
      <t>ケイヒ</t>
    </rPh>
    <rPh sb="12" eb="15">
      <t>ショウレイア</t>
    </rPh>
    <rPh sb="17" eb="19">
      <t>タンカ</t>
    </rPh>
    <phoneticPr fontId="5"/>
  </si>
  <si>
    <r>
      <rPr>
        <sz val="12"/>
        <color theme="1"/>
        <rFont val="ＭＳ 明朝"/>
        <family val="1"/>
        <charset val="128"/>
      </rPr>
      <t>別紙ポイント算出表</t>
    </r>
    <r>
      <rPr>
        <sz val="12"/>
        <color theme="1"/>
        <rFont val="Century"/>
        <family val="1"/>
      </rPr>
      <t xml:space="preserve"> 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</si>
</sst>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.5"/>
      <color theme="1"/>
      <name val="ＭＳ Ｐ明朝"/>
      <family val="1"/>
      <charset val="128"/>
    </font>
    <font>
      <sz val="10.5"/>
      <color theme="1"/>
      <name val="Century"/>
      <family val="1"/>
    </font>
    <font>
      <sz val="10"/>
      <color theme="1"/>
      <name val="Century"/>
      <family val="1"/>
    </font>
    <font>
      <b/>
      <sz val="18"/>
      <color theme="1"/>
      <name val="Century"/>
      <family val="1"/>
    </font>
    <font>
      <sz val="12"/>
      <color theme="1"/>
      <name val="Century"/>
      <family val="1"/>
    </font>
    <font>
      <sz val="12"/>
      <color theme="1"/>
      <name val="ＭＳ Ｐ明朝"/>
      <family val="1"/>
      <charset val="128"/>
    </font>
    <font>
      <sz val="12"/>
      <color rgb="FFFF0000"/>
      <name val="Century"/>
      <family val="1"/>
    </font>
    <font>
      <sz val="12"/>
      <color rgb="FFFF0000"/>
      <name val="ＭＳ 明朝"/>
      <family val="1"/>
      <charset val="128"/>
    </font>
    <font>
      <sz val="9"/>
      <color rgb="FFFF0000"/>
      <name val="Century"/>
      <family val="1"/>
    </font>
    <font>
      <sz val="11"/>
      <color theme="1"/>
      <name val="Century"/>
      <family val="1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color rgb="FFFF0000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  <scheme val="major"/>
    </font>
    <font>
      <sz val="12"/>
      <color rgb="FFFF0000"/>
      <name val="ＭＳ Ｐゴシック"/>
      <family val="3"/>
      <charset val="128"/>
      <scheme val="major"/>
    </font>
    <font>
      <sz val="12"/>
      <name val="Century"/>
      <family val="1"/>
    </font>
    <font>
      <sz val="12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.5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0.5"/>
      <name val="Century"/>
      <family val="1"/>
    </font>
    <font>
      <sz val="12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2"/>
      <color theme="1"/>
      <name val="Century"/>
      <family val="1"/>
      <charset val="128"/>
    </font>
    <font>
      <b/>
      <sz val="14"/>
      <color theme="1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medium">
        <color indexed="64"/>
      </right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7" fillId="0" borderId="0"/>
  </cellStyleXfs>
  <cellXfs count="120">
    <xf numFmtId="0" fontId="0" fillId="0" borderId="0" xfId="0">
      <alignment vertical="center"/>
    </xf>
    <xf numFmtId="0" fontId="8" fillId="0" borderId="24" xfId="0" applyFont="1" applyBorder="1" applyAlignment="1">
      <alignment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1" xfId="0" applyFont="1" applyBorder="1" applyAlignment="1">
      <alignment vertical="center" wrapText="1"/>
    </xf>
    <xf numFmtId="38" fontId="8" fillId="0" borderId="3" xfId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2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0" xfId="0" applyFont="1" applyBorder="1" applyAlignment="1">
      <alignment vertical="center" wrapText="1"/>
    </xf>
    <xf numFmtId="38" fontId="11" fillId="0" borderId="3" xfId="1" applyFont="1" applyBorder="1" applyAlignment="1">
      <alignment horizontal="center" vertical="center" wrapText="1"/>
    </xf>
    <xf numFmtId="0" fontId="8" fillId="0" borderId="3" xfId="0" applyFont="1" applyBorder="1" applyAlignment="1">
      <alignment horizontal="justify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8" fillId="0" borderId="1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24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38" fontId="16" fillId="0" borderId="0" xfId="1" applyFont="1" applyAlignment="1">
      <alignment horizontal="right" vertical="center"/>
    </xf>
    <xf numFmtId="0" fontId="11" fillId="0" borderId="0" xfId="0" applyFont="1" applyAlignment="1">
      <alignment horizontal="justify" vertical="center"/>
    </xf>
    <xf numFmtId="0" fontId="11" fillId="0" borderId="1" xfId="0" applyFont="1" applyBorder="1" applyAlignment="1">
      <alignment horizontal="justify" vertical="center" wrapText="1"/>
    </xf>
    <xf numFmtId="0" fontId="11" fillId="0" borderId="27" xfId="0" applyFont="1" applyBorder="1" applyAlignment="1">
      <alignment vertical="center" wrapText="1"/>
    </xf>
    <xf numFmtId="0" fontId="11" fillId="0" borderId="2" xfId="0" applyFont="1" applyBorder="1" applyAlignment="1">
      <alignment horizontal="justify" vertical="center" wrapText="1"/>
    </xf>
    <xf numFmtId="38" fontId="11" fillId="0" borderId="5" xfId="1" applyFont="1" applyBorder="1" applyAlignment="1">
      <alignment horizontal="right" vertical="center" wrapText="1"/>
    </xf>
    <xf numFmtId="0" fontId="11" fillId="0" borderId="7" xfId="0" applyFont="1" applyBorder="1" applyAlignment="1">
      <alignment horizontal="justify" vertical="center" wrapText="1"/>
    </xf>
    <xf numFmtId="38" fontId="11" fillId="0" borderId="8" xfId="1" applyFont="1" applyBorder="1" applyAlignment="1">
      <alignment horizontal="right" vertical="center" wrapText="1"/>
    </xf>
    <xf numFmtId="0" fontId="11" fillId="0" borderId="9" xfId="0" applyFont="1" applyBorder="1" applyAlignment="1">
      <alignment horizontal="justify" vertical="center" wrapText="1"/>
    </xf>
    <xf numFmtId="38" fontId="11" fillId="0" borderId="4" xfId="1" applyFont="1" applyBorder="1" applyAlignment="1">
      <alignment horizontal="right" vertical="center" wrapText="1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11" fillId="0" borderId="3" xfId="0" applyFont="1" applyBorder="1" applyAlignment="1">
      <alignment horizontal="justify" vertical="center" wrapText="1"/>
    </xf>
    <xf numFmtId="0" fontId="11" fillId="0" borderId="24" xfId="0" applyFont="1" applyBorder="1" applyAlignment="1">
      <alignment vertical="center" wrapText="1"/>
    </xf>
    <xf numFmtId="0" fontId="11" fillId="0" borderId="11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11" xfId="0" applyFont="1" applyBorder="1" applyAlignment="1">
      <alignment vertical="center" wrapText="1"/>
    </xf>
    <xf numFmtId="0" fontId="19" fillId="0" borderId="0" xfId="2" applyFont="1" applyAlignment="1">
      <alignment vertical="center"/>
    </xf>
    <xf numFmtId="0" fontId="25" fillId="0" borderId="0" xfId="0" applyFo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>
      <alignment vertical="center"/>
    </xf>
    <xf numFmtId="0" fontId="27" fillId="0" borderId="0" xfId="2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38" fontId="11" fillId="0" borderId="32" xfId="1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38" fontId="11" fillId="0" borderId="3" xfId="1" applyFont="1" applyFill="1" applyBorder="1" applyAlignment="1">
      <alignment horizontal="right" vertical="center" wrapText="1"/>
    </xf>
    <xf numFmtId="0" fontId="23" fillId="0" borderId="25" xfId="0" applyFont="1" applyBorder="1" applyAlignment="1">
      <alignment vertical="center" wrapText="1"/>
    </xf>
    <xf numFmtId="0" fontId="11" fillId="0" borderId="13" xfId="0" applyFont="1" applyBorder="1" applyAlignment="1">
      <alignment horizontal="center" vertical="center" wrapText="1"/>
    </xf>
    <xf numFmtId="0" fontId="19" fillId="0" borderId="0" xfId="2" applyFont="1" applyAlignment="1">
      <alignment horizontal="left" vertical="center"/>
    </xf>
    <xf numFmtId="0" fontId="19" fillId="0" borderId="0" xfId="2" applyFont="1" applyAlignment="1">
      <alignment horizontal="right" vertical="center"/>
    </xf>
    <xf numFmtId="0" fontId="7" fillId="2" borderId="3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33" fillId="0" borderId="0" xfId="0" applyFont="1">
      <alignment vertical="center"/>
    </xf>
    <xf numFmtId="0" fontId="12" fillId="2" borderId="33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justify" vertical="center" wrapText="1"/>
    </xf>
    <xf numFmtId="0" fontId="11" fillId="0" borderId="20" xfId="0" applyFont="1" applyBorder="1" applyAlignment="1">
      <alignment horizontal="justify" vertical="center" wrapText="1"/>
    </xf>
    <xf numFmtId="0" fontId="11" fillId="0" borderId="15" xfId="0" applyFont="1" applyBorder="1" applyAlignment="1">
      <alignment horizontal="justify" vertical="center" wrapText="1"/>
    </xf>
    <xf numFmtId="0" fontId="11" fillId="0" borderId="16" xfId="0" applyFont="1" applyBorder="1" applyAlignment="1">
      <alignment horizontal="justify" vertical="center" wrapText="1"/>
    </xf>
    <xf numFmtId="0" fontId="10" fillId="0" borderId="0" xfId="0" applyFont="1" applyAlignment="1">
      <alignment horizontal="center" vertical="center"/>
    </xf>
    <xf numFmtId="0" fontId="32" fillId="0" borderId="15" xfId="0" applyFont="1" applyBorder="1" applyAlignment="1">
      <alignment horizontal="justify" vertical="center" wrapText="1"/>
    </xf>
    <xf numFmtId="0" fontId="11" fillId="0" borderId="17" xfId="0" applyFont="1" applyBorder="1" applyAlignment="1">
      <alignment horizontal="justify" vertical="center" wrapText="1"/>
    </xf>
    <xf numFmtId="0" fontId="11" fillId="0" borderId="18" xfId="0" applyFont="1" applyBorder="1" applyAlignment="1">
      <alignment horizontal="justify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justify" vertical="center" wrapText="1"/>
    </xf>
    <xf numFmtId="0" fontId="11" fillId="0" borderId="28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3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textRotation="255" wrapText="1"/>
    </xf>
    <xf numFmtId="0" fontId="8" fillId="0" borderId="22" xfId="0" applyFont="1" applyBorder="1" applyAlignment="1">
      <alignment horizontal="center" vertical="center" textRotation="255" wrapText="1"/>
    </xf>
    <xf numFmtId="0" fontId="8" fillId="0" borderId="23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20" fillId="0" borderId="26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textRotation="255" wrapText="1"/>
    </xf>
    <xf numFmtId="0" fontId="11" fillId="0" borderId="22" xfId="0" applyFont="1" applyBorder="1" applyAlignment="1">
      <alignment horizontal="center" vertical="center" textRotation="255" wrapTex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tabSelected="1" view="pageBreakPreview" zoomScale="75" zoomScaleNormal="100" zoomScaleSheetLayoutView="75" workbookViewId="0">
      <selection activeCell="B9" sqref="B9:C9"/>
    </sheetView>
  </sheetViews>
  <sheetFormatPr defaultRowHeight="13.8" x14ac:dyDescent="0.2"/>
  <cols>
    <col min="1" max="1" width="38.77734375" style="14" customWidth="1"/>
    <col min="2" max="2" width="30.6640625" style="14" customWidth="1"/>
    <col min="3" max="3" width="9.77734375" style="14" customWidth="1"/>
    <col min="4" max="4" width="36.77734375" style="29" customWidth="1"/>
  </cols>
  <sheetData>
    <row r="1" spans="1:4" x14ac:dyDescent="0.2">
      <c r="A1" s="28" t="s">
        <v>93</v>
      </c>
    </row>
    <row r="2" spans="1:4" ht="22.2" x14ac:dyDescent="0.2">
      <c r="A2" s="80" t="s">
        <v>157</v>
      </c>
      <c r="B2" s="80"/>
      <c r="C2" s="80"/>
      <c r="D2" s="80"/>
    </row>
    <row r="3" spans="1:4" ht="25.8" customHeight="1" x14ac:dyDescent="0.2">
      <c r="A3" s="91" t="s">
        <v>159</v>
      </c>
      <c r="B3" s="91"/>
      <c r="C3" s="91"/>
      <c r="D3" s="91"/>
    </row>
    <row r="4" spans="1:4" ht="15.6" thickBot="1" x14ac:dyDescent="0.25">
      <c r="A4" s="30"/>
      <c r="D4" s="64" t="s">
        <v>87</v>
      </c>
    </row>
    <row r="5" spans="1:4" ht="49.8" customHeight="1" thickTop="1" thickBot="1" x14ac:dyDescent="0.25">
      <c r="A5" s="31" t="s">
        <v>156</v>
      </c>
      <c r="B5" s="88" t="s">
        <v>88</v>
      </c>
      <c r="C5" s="88"/>
      <c r="D5" s="32" t="s">
        <v>89</v>
      </c>
    </row>
    <row r="6" spans="1:4" ht="35.1" customHeight="1" thickTop="1" thickBot="1" x14ac:dyDescent="0.25">
      <c r="A6" s="62" t="s">
        <v>90</v>
      </c>
      <c r="B6" s="84" t="s">
        <v>91</v>
      </c>
      <c r="C6" s="85"/>
      <c r="D6" s="63" t="s">
        <v>92</v>
      </c>
    </row>
    <row r="7" spans="1:4" ht="60" customHeight="1" thickTop="1" thickBot="1" x14ac:dyDescent="0.25">
      <c r="A7" s="33" t="s">
        <v>85</v>
      </c>
      <c r="B7" s="86" t="s">
        <v>94</v>
      </c>
      <c r="C7" s="87"/>
      <c r="D7" s="65">
        <f>'臨床研究費ポイント算出表（医療機器）'!J19</f>
        <v>115200</v>
      </c>
    </row>
    <row r="8" spans="1:4" ht="60" customHeight="1" thickBot="1" x14ac:dyDescent="0.25">
      <c r="A8" s="66" t="s">
        <v>160</v>
      </c>
      <c r="B8" s="89" t="s">
        <v>173</v>
      </c>
      <c r="C8" s="90"/>
      <c r="D8" s="65">
        <f>CRC経費ポイント算出表!L25</f>
        <v>64500</v>
      </c>
    </row>
    <row r="9" spans="1:4" ht="60" customHeight="1" thickBot="1" x14ac:dyDescent="0.25">
      <c r="A9" s="35" t="s">
        <v>161</v>
      </c>
      <c r="B9" s="81" t="s">
        <v>162</v>
      </c>
      <c r="C9" s="79"/>
      <c r="D9" s="36">
        <f>(D7+D8)*0.2</f>
        <v>35940</v>
      </c>
    </row>
    <row r="10" spans="1:4" ht="60" customHeight="1" thickTop="1" thickBot="1" x14ac:dyDescent="0.25">
      <c r="A10" s="33" t="s">
        <v>164</v>
      </c>
      <c r="B10" s="82" t="s">
        <v>163</v>
      </c>
      <c r="C10" s="83"/>
      <c r="D10" s="34">
        <f>SUM(D7:D9)</f>
        <v>215640</v>
      </c>
    </row>
    <row r="11" spans="1:4" ht="60" customHeight="1" thickBot="1" x14ac:dyDescent="0.25">
      <c r="A11" s="35" t="s">
        <v>165</v>
      </c>
      <c r="B11" s="78" t="s">
        <v>166</v>
      </c>
      <c r="C11" s="79"/>
      <c r="D11" s="36">
        <f>ROUNDDOWN(D10*0.3,0)</f>
        <v>64692</v>
      </c>
    </row>
    <row r="12" spans="1:4" ht="60" customHeight="1" thickTop="1" thickBot="1" x14ac:dyDescent="0.25">
      <c r="A12" s="33" t="s">
        <v>167</v>
      </c>
      <c r="B12" s="82" t="s">
        <v>168</v>
      </c>
      <c r="C12" s="83"/>
      <c r="D12" s="34">
        <f>SUM(D10:D11)</f>
        <v>280332</v>
      </c>
    </row>
    <row r="13" spans="1:4" ht="60" customHeight="1" thickBot="1" x14ac:dyDescent="0.25">
      <c r="A13" s="35" t="s">
        <v>169</v>
      </c>
      <c r="B13" s="78" t="s">
        <v>170</v>
      </c>
      <c r="C13" s="79"/>
      <c r="D13" s="36">
        <f>ROUNDDOWN(D12*0.1,0)</f>
        <v>28033</v>
      </c>
    </row>
    <row r="14" spans="1:4" ht="60" customHeight="1" thickTop="1" thickBot="1" x14ac:dyDescent="0.25">
      <c r="A14" s="37" t="s">
        <v>171</v>
      </c>
      <c r="B14" s="76" t="s">
        <v>23</v>
      </c>
      <c r="C14" s="77"/>
      <c r="D14" s="38">
        <f>SUM(D12:D13)</f>
        <v>308365</v>
      </c>
    </row>
    <row r="15" spans="1:4" ht="14.4" thickTop="1" x14ac:dyDescent="0.2"/>
  </sheetData>
  <mergeCells count="12">
    <mergeCell ref="B14:C14"/>
    <mergeCell ref="B13:C13"/>
    <mergeCell ref="A2:D2"/>
    <mergeCell ref="B9:C9"/>
    <mergeCell ref="B10:C10"/>
    <mergeCell ref="B11:C11"/>
    <mergeCell ref="B12:C12"/>
    <mergeCell ref="B6:C6"/>
    <mergeCell ref="B7:C7"/>
    <mergeCell ref="B5:C5"/>
    <mergeCell ref="B8:C8"/>
    <mergeCell ref="A3:D3"/>
  </mergeCells>
  <phoneticPr fontId="5"/>
  <pageMargins left="0.9055118110236221" right="0.9055118110236221" top="0.94488188976377963" bottom="0.74803149606299213" header="0.31496062992125984" footer="0.31496062992125984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5"/>
  <sheetViews>
    <sheetView view="pageBreakPreview" zoomScale="75" zoomScaleNormal="100" zoomScaleSheetLayoutView="75" workbookViewId="0">
      <selection activeCell="I9" sqref="I9"/>
    </sheetView>
  </sheetViews>
  <sheetFormatPr defaultRowHeight="13.8" x14ac:dyDescent="0.2"/>
  <cols>
    <col min="1" max="1" width="4.6640625" style="14" customWidth="1"/>
    <col min="2" max="2" width="25.6640625" style="14" customWidth="1"/>
    <col min="3" max="3" width="4.6640625" style="14" customWidth="1"/>
    <col min="4" max="4" width="4.6640625" style="51" customWidth="1"/>
    <col min="5" max="5" width="24.33203125" style="14" customWidth="1"/>
    <col min="6" max="6" width="4.6640625" style="51" customWidth="1"/>
    <col min="7" max="7" width="24.44140625" style="14" customWidth="1"/>
    <col min="8" max="8" width="4.6640625" style="51" customWidth="1"/>
    <col min="9" max="9" width="24.44140625" style="14" customWidth="1"/>
    <col min="10" max="10" width="15.33203125" style="15" customWidth="1"/>
  </cols>
  <sheetData>
    <row r="1" spans="1:19" x14ac:dyDescent="0.2">
      <c r="A1" s="92" t="s">
        <v>76</v>
      </c>
      <c r="B1" s="92"/>
    </row>
    <row r="2" spans="1:19" ht="29.4" customHeight="1" x14ac:dyDescent="0.2">
      <c r="A2" s="80" t="s">
        <v>52</v>
      </c>
      <c r="B2" s="80"/>
      <c r="C2" s="80"/>
      <c r="D2" s="80"/>
      <c r="E2" s="80"/>
      <c r="F2" s="80"/>
      <c r="G2" s="80"/>
      <c r="H2" s="80"/>
      <c r="I2" s="80"/>
      <c r="J2" s="80"/>
    </row>
    <row r="3" spans="1:19" ht="27" customHeight="1" x14ac:dyDescent="0.2">
      <c r="A3" s="101" t="s">
        <v>172</v>
      </c>
      <c r="B3" s="101"/>
      <c r="C3" s="101"/>
      <c r="D3" s="101"/>
      <c r="E3" s="101"/>
      <c r="F3" s="101"/>
      <c r="G3" s="101"/>
      <c r="H3" s="101"/>
      <c r="I3" s="101"/>
      <c r="J3" s="101"/>
      <c r="K3" s="72"/>
      <c r="L3" s="72"/>
    </row>
    <row r="4" spans="1:19" ht="14.4" thickBot="1" x14ac:dyDescent="0.25">
      <c r="A4" s="16"/>
      <c r="H4" s="54"/>
      <c r="I4" s="50"/>
      <c r="J4" s="69" t="s">
        <v>86</v>
      </c>
      <c r="K4" s="50"/>
      <c r="L4" s="50"/>
      <c r="M4" s="50"/>
      <c r="N4" s="50"/>
      <c r="O4" s="50"/>
      <c r="P4" s="50"/>
      <c r="Q4" s="50"/>
      <c r="R4" s="50"/>
      <c r="S4" s="50"/>
    </row>
    <row r="5" spans="1:19" ht="40.5" customHeight="1" x14ac:dyDescent="0.2">
      <c r="A5" s="93" t="s">
        <v>53</v>
      </c>
      <c r="B5" s="94"/>
      <c r="C5" s="97" t="s">
        <v>77</v>
      </c>
      <c r="D5" s="93" t="s">
        <v>54</v>
      </c>
      <c r="E5" s="94"/>
      <c r="F5" s="93" t="s">
        <v>55</v>
      </c>
      <c r="G5" s="94"/>
      <c r="H5" s="93" t="s">
        <v>56</v>
      </c>
      <c r="I5" s="94"/>
      <c r="J5" s="99" t="s">
        <v>95</v>
      </c>
    </row>
    <row r="6" spans="1:19" ht="39.75" customHeight="1" thickBot="1" x14ac:dyDescent="0.25">
      <c r="A6" s="95"/>
      <c r="B6" s="96"/>
      <c r="C6" s="98"/>
      <c r="D6" s="95" t="s">
        <v>78</v>
      </c>
      <c r="E6" s="96"/>
      <c r="F6" s="95" t="s">
        <v>79</v>
      </c>
      <c r="G6" s="96"/>
      <c r="H6" s="95" t="s">
        <v>80</v>
      </c>
      <c r="I6" s="96"/>
      <c r="J6" s="100"/>
    </row>
    <row r="7" spans="1:19" ht="99.75" customHeight="1" thickBot="1" x14ac:dyDescent="0.25">
      <c r="A7" s="2" t="s">
        <v>0</v>
      </c>
      <c r="B7" s="1" t="s">
        <v>57</v>
      </c>
      <c r="C7" s="2">
        <v>2</v>
      </c>
      <c r="D7" s="70"/>
      <c r="E7" s="17" t="s">
        <v>102</v>
      </c>
      <c r="F7" s="70"/>
      <c r="G7" s="17" t="s">
        <v>103</v>
      </c>
      <c r="H7" s="70"/>
      <c r="I7" s="17" t="s">
        <v>104</v>
      </c>
      <c r="J7" s="2">
        <f>IF(D7="○",C7*1,IF(F7="○",C7*2,IF(H7="○",C7*3,0)))</f>
        <v>0</v>
      </c>
    </row>
    <row r="8" spans="1:19" ht="50.1" customHeight="1" thickBot="1" x14ac:dyDescent="0.25">
      <c r="A8" s="22" t="s">
        <v>1</v>
      </c>
      <c r="B8" s="12" t="s">
        <v>58</v>
      </c>
      <c r="C8" s="21">
        <v>1</v>
      </c>
      <c r="D8" s="71"/>
      <c r="E8" s="21" t="s">
        <v>59</v>
      </c>
      <c r="F8" s="71"/>
      <c r="G8" s="21" t="s">
        <v>60</v>
      </c>
      <c r="H8" s="71"/>
      <c r="I8" s="21" t="s">
        <v>61</v>
      </c>
      <c r="J8" s="2">
        <f t="shared" ref="J8:J10" si="0">IF(D8="○",C8*1,IF(F8="○",C8*2,IF(H8="○",C8*3,0)))</f>
        <v>0</v>
      </c>
    </row>
    <row r="9" spans="1:19" ht="50.1" customHeight="1" thickBot="1" x14ac:dyDescent="0.25">
      <c r="A9" s="22" t="s">
        <v>2</v>
      </c>
      <c r="B9" s="12" t="s">
        <v>62</v>
      </c>
      <c r="C9" s="21">
        <v>2</v>
      </c>
      <c r="D9" s="71"/>
      <c r="E9" s="21" t="s">
        <v>24</v>
      </c>
      <c r="F9" s="71"/>
      <c r="G9" s="21" t="s">
        <v>71</v>
      </c>
      <c r="H9" s="71"/>
      <c r="I9" s="21" t="s">
        <v>25</v>
      </c>
      <c r="J9" s="2">
        <f t="shared" si="0"/>
        <v>0</v>
      </c>
    </row>
    <row r="10" spans="1:19" ht="50.25" customHeight="1" thickBot="1" x14ac:dyDescent="0.25">
      <c r="A10" s="22" t="s">
        <v>3</v>
      </c>
      <c r="B10" s="18" t="s">
        <v>81</v>
      </c>
      <c r="C10" s="21">
        <v>2</v>
      </c>
      <c r="D10" s="71"/>
      <c r="E10" s="21" t="s">
        <v>26</v>
      </c>
      <c r="F10" s="71"/>
      <c r="G10" s="21" t="s">
        <v>21</v>
      </c>
      <c r="H10" s="71"/>
      <c r="I10" s="21" t="s">
        <v>8</v>
      </c>
      <c r="J10" s="2">
        <f t="shared" si="0"/>
        <v>0</v>
      </c>
    </row>
    <row r="11" spans="1:19" ht="50.1" customHeight="1" thickBot="1" x14ac:dyDescent="0.25">
      <c r="A11" s="22" t="s">
        <v>4</v>
      </c>
      <c r="B11" s="18" t="s">
        <v>82</v>
      </c>
      <c r="C11" s="21">
        <v>1</v>
      </c>
      <c r="D11" s="71"/>
      <c r="E11" s="21" t="s">
        <v>72</v>
      </c>
      <c r="F11" s="71"/>
      <c r="G11" s="21" t="s">
        <v>73</v>
      </c>
      <c r="H11" s="71"/>
      <c r="I11" s="21" t="s">
        <v>27</v>
      </c>
      <c r="J11" s="2">
        <f>IF(D11="○",C11*1,IF(F11="○",C11*2,IF(H11="○",C11*3,0)))</f>
        <v>0</v>
      </c>
    </row>
    <row r="12" spans="1:19" ht="50.1" customHeight="1" thickBot="1" x14ac:dyDescent="0.25">
      <c r="A12" s="22" t="s">
        <v>5</v>
      </c>
      <c r="B12" s="12" t="s">
        <v>63</v>
      </c>
      <c r="C12" s="21">
        <v>2</v>
      </c>
      <c r="D12" s="71"/>
      <c r="E12" s="21" t="s">
        <v>10</v>
      </c>
      <c r="F12" s="71"/>
      <c r="G12" s="104"/>
      <c r="H12" s="104"/>
      <c r="I12" s="105"/>
      <c r="J12" s="2">
        <f>IF(D12="○",C12*1,IF(F12="○",C12*2,0))</f>
        <v>0</v>
      </c>
    </row>
    <row r="13" spans="1:19" ht="50.1" customHeight="1" thickBot="1" x14ac:dyDescent="0.25">
      <c r="A13" s="22" t="s">
        <v>6</v>
      </c>
      <c r="B13" s="12" t="s">
        <v>64</v>
      </c>
      <c r="C13" s="21">
        <v>1</v>
      </c>
      <c r="D13" s="71"/>
      <c r="E13" s="21" t="s">
        <v>17</v>
      </c>
      <c r="F13" s="71"/>
      <c r="G13" s="21" t="s">
        <v>74</v>
      </c>
      <c r="H13" s="70"/>
      <c r="I13" s="21" t="s">
        <v>18</v>
      </c>
      <c r="J13" s="2">
        <f>IF(D13="○",C13*1,IF(F13="○",C13*2,IF(H13="○",C13*3,0)))</f>
        <v>0</v>
      </c>
    </row>
    <row r="14" spans="1:19" ht="50.1" customHeight="1" thickBot="1" x14ac:dyDescent="0.25">
      <c r="A14" s="22" t="s">
        <v>7</v>
      </c>
      <c r="B14" s="12" t="s">
        <v>65</v>
      </c>
      <c r="C14" s="21">
        <v>2</v>
      </c>
      <c r="D14" s="71"/>
      <c r="E14" s="21" t="s">
        <v>66</v>
      </c>
      <c r="F14" s="106"/>
      <c r="G14" s="104"/>
      <c r="H14" s="104"/>
      <c r="I14" s="105"/>
      <c r="J14" s="2">
        <f>IF(D14="○",C14*1,0)</f>
        <v>0</v>
      </c>
    </row>
    <row r="15" spans="1:19" ht="50.1" customHeight="1" thickBot="1" x14ac:dyDescent="0.25">
      <c r="A15" s="2" t="s">
        <v>9</v>
      </c>
      <c r="B15" s="19" t="s">
        <v>67</v>
      </c>
      <c r="C15" s="20">
        <v>2</v>
      </c>
      <c r="D15" s="70"/>
      <c r="E15" s="20" t="s">
        <v>75</v>
      </c>
      <c r="F15" s="70"/>
      <c r="G15" s="20" t="s">
        <v>28</v>
      </c>
      <c r="H15" s="106"/>
      <c r="I15" s="105"/>
      <c r="J15" s="2">
        <f>IF(D15="○",C15*1,IF(F15="○",C15*2,0))</f>
        <v>0</v>
      </c>
    </row>
    <row r="16" spans="1:19" ht="50.1" customHeight="1" thickBot="1" x14ac:dyDescent="0.25">
      <c r="A16" s="22" t="s">
        <v>11</v>
      </c>
      <c r="B16" s="43" t="s">
        <v>68</v>
      </c>
      <c r="C16" s="61">
        <v>15</v>
      </c>
      <c r="D16" s="106" t="s">
        <v>22</v>
      </c>
      <c r="E16" s="104"/>
      <c r="F16" s="104"/>
      <c r="G16" s="104"/>
      <c r="H16" s="104"/>
      <c r="I16" s="105"/>
      <c r="J16" s="13">
        <v>15</v>
      </c>
    </row>
    <row r="17" spans="1:10" ht="50.1" customHeight="1" thickBot="1" x14ac:dyDescent="0.25">
      <c r="A17" s="22" t="s">
        <v>12</v>
      </c>
      <c r="B17" s="43" t="s">
        <v>69</v>
      </c>
      <c r="C17" s="61">
        <v>3</v>
      </c>
      <c r="D17" s="106" t="s">
        <v>84</v>
      </c>
      <c r="E17" s="104"/>
      <c r="F17" s="104"/>
      <c r="G17" s="104"/>
      <c r="H17" s="104"/>
      <c r="I17" s="105"/>
      <c r="J17" s="13">
        <v>3</v>
      </c>
    </row>
    <row r="18" spans="1:10" ht="50.1" customHeight="1" thickBot="1" x14ac:dyDescent="0.25">
      <c r="A18" s="44"/>
      <c r="B18" s="3"/>
      <c r="C18" s="104" t="s">
        <v>70</v>
      </c>
      <c r="D18" s="104"/>
      <c r="E18" s="104"/>
      <c r="F18" s="104"/>
      <c r="G18" s="104"/>
      <c r="H18" s="104"/>
      <c r="I18" s="105"/>
      <c r="J18" s="21">
        <f>SUM(J7:J17)</f>
        <v>18</v>
      </c>
    </row>
    <row r="19" spans="1:10" ht="50.1" customHeight="1" thickBot="1" x14ac:dyDescent="0.25">
      <c r="A19" s="22" t="s">
        <v>106</v>
      </c>
      <c r="B19" s="3" t="s">
        <v>83</v>
      </c>
      <c r="C19" s="106" t="s">
        <v>105</v>
      </c>
      <c r="D19" s="104"/>
      <c r="E19" s="104"/>
      <c r="F19" s="104"/>
      <c r="G19" s="104"/>
      <c r="H19" s="104"/>
      <c r="I19" s="105"/>
      <c r="J19" s="4">
        <f>J18*6400</f>
        <v>115200</v>
      </c>
    </row>
    <row r="20" spans="1:10" ht="13.2" x14ac:dyDescent="0.2">
      <c r="A20" s="102" t="s">
        <v>96</v>
      </c>
      <c r="B20" s="102"/>
      <c r="C20" s="102"/>
      <c r="D20" s="102"/>
      <c r="E20" s="102"/>
      <c r="F20" s="102"/>
      <c r="G20" s="102"/>
      <c r="H20" s="102"/>
      <c r="I20" s="102"/>
      <c r="J20" s="102"/>
    </row>
    <row r="21" spans="1:10" ht="13.2" x14ac:dyDescent="0.2">
      <c r="A21" s="103" t="s">
        <v>97</v>
      </c>
      <c r="B21" s="103"/>
      <c r="C21" s="103"/>
      <c r="D21" s="103"/>
      <c r="E21" s="103"/>
      <c r="F21" s="103"/>
      <c r="G21" s="103"/>
      <c r="H21" s="103"/>
      <c r="I21" s="103"/>
      <c r="J21" s="103"/>
    </row>
    <row r="22" spans="1:10" ht="13.2" x14ac:dyDescent="0.2">
      <c r="A22" s="103" t="s">
        <v>98</v>
      </c>
      <c r="B22" s="103"/>
      <c r="C22" s="103"/>
      <c r="D22" s="103"/>
      <c r="E22" s="103"/>
      <c r="F22" s="103"/>
      <c r="G22" s="103"/>
      <c r="H22" s="103"/>
      <c r="I22" s="103"/>
      <c r="J22" s="103"/>
    </row>
    <row r="23" spans="1:10" ht="13.2" x14ac:dyDescent="0.2">
      <c r="A23" s="103" t="s">
        <v>99</v>
      </c>
      <c r="B23" s="103"/>
      <c r="C23" s="103"/>
      <c r="D23" s="103"/>
      <c r="E23" s="103"/>
      <c r="F23" s="103"/>
      <c r="G23" s="103"/>
      <c r="H23" s="103"/>
      <c r="I23" s="103"/>
      <c r="J23" s="103"/>
    </row>
    <row r="24" spans="1:10" ht="13.2" x14ac:dyDescent="0.2">
      <c r="A24" s="39" t="s">
        <v>100</v>
      </c>
      <c r="B24" s="40"/>
      <c r="C24" s="40"/>
      <c r="D24" s="52"/>
      <c r="E24" s="40"/>
      <c r="F24" s="52"/>
      <c r="G24" s="40"/>
      <c r="H24" s="52"/>
      <c r="I24" s="40"/>
      <c r="J24" s="40"/>
    </row>
    <row r="25" spans="1:10" ht="13.2" x14ac:dyDescent="0.2">
      <c r="A25" s="39" t="s">
        <v>101</v>
      </c>
      <c r="B25" s="41"/>
      <c r="C25" s="41"/>
      <c r="D25" s="53"/>
      <c r="E25" s="41"/>
      <c r="F25" s="53"/>
      <c r="G25" s="41"/>
      <c r="H25" s="53"/>
      <c r="I25" s="41"/>
      <c r="J25" s="42"/>
    </row>
  </sheetData>
  <mergeCells count="23">
    <mergeCell ref="A20:J20"/>
    <mergeCell ref="A21:J21"/>
    <mergeCell ref="A22:J22"/>
    <mergeCell ref="A23:J23"/>
    <mergeCell ref="G12:I12"/>
    <mergeCell ref="H15:I15"/>
    <mergeCell ref="F14:I14"/>
    <mergeCell ref="C18:I18"/>
    <mergeCell ref="C19:I19"/>
    <mergeCell ref="D16:I16"/>
    <mergeCell ref="D17:I17"/>
    <mergeCell ref="A1:B1"/>
    <mergeCell ref="A2:J2"/>
    <mergeCell ref="A5:B6"/>
    <mergeCell ref="C5:C6"/>
    <mergeCell ref="D5:E5"/>
    <mergeCell ref="D6:E6"/>
    <mergeCell ref="F5:G5"/>
    <mergeCell ref="F6:G6"/>
    <mergeCell ref="H5:I5"/>
    <mergeCell ref="H6:I6"/>
    <mergeCell ref="J5:J6"/>
    <mergeCell ref="A3:J3"/>
  </mergeCells>
  <phoneticPr fontId="5"/>
  <dataValidations count="1">
    <dataValidation type="list" allowBlank="1" showInputMessage="1" showErrorMessage="1" sqref="F7:F11 H7:H11 F13 H13 D7:D15 F15" xr:uid="{00000000-0002-0000-0100-000000000000}">
      <formula1>"○,　,"</formula1>
    </dataValidation>
  </dataValidations>
  <pageMargins left="0.9055118110236221" right="0.9055118110236221" top="0.94488188976377963" bottom="0.74803149606299213" header="0.31496062992125984" footer="0.31496062992125984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5"/>
  <sheetViews>
    <sheetView view="pageBreakPreview" zoomScale="75" zoomScaleNormal="100" zoomScaleSheetLayoutView="75" workbookViewId="0">
      <selection activeCell="K9" sqref="K9"/>
    </sheetView>
  </sheetViews>
  <sheetFormatPr defaultRowHeight="13.8" x14ac:dyDescent="0.2"/>
  <cols>
    <col min="1" max="1" width="4.6640625" style="14" customWidth="1"/>
    <col min="2" max="2" width="25.6640625" style="14" customWidth="1"/>
    <col min="3" max="3" width="4.6640625" style="14" customWidth="1"/>
    <col min="4" max="4" width="4.6640625" style="51" customWidth="1"/>
    <col min="5" max="5" width="19.5546875" style="14" customWidth="1"/>
    <col min="6" max="6" width="4.6640625" style="51" customWidth="1"/>
    <col min="7" max="7" width="19.5546875" style="14" customWidth="1"/>
    <col min="8" max="8" width="4.6640625" style="51" customWidth="1"/>
    <col min="9" max="9" width="19.5546875" style="14" customWidth="1"/>
    <col min="10" max="10" width="4.6640625" style="51" customWidth="1"/>
    <col min="11" max="11" width="19.5546875" style="14" customWidth="1"/>
    <col min="12" max="12" width="15.44140625" style="14" customWidth="1"/>
  </cols>
  <sheetData>
    <row r="1" spans="1:19" x14ac:dyDescent="0.2">
      <c r="A1" s="92" t="s">
        <v>144</v>
      </c>
      <c r="B1" s="92"/>
      <c r="C1" s="15"/>
      <c r="D1" s="55"/>
      <c r="E1" s="15"/>
      <c r="F1" s="55"/>
      <c r="G1" s="15"/>
      <c r="H1" s="55"/>
      <c r="I1" s="15"/>
      <c r="J1" s="55"/>
      <c r="K1" s="15"/>
      <c r="L1" s="15"/>
    </row>
    <row r="2" spans="1:19" ht="29.4" customHeight="1" x14ac:dyDescent="0.2">
      <c r="A2" s="80" t="s">
        <v>20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9" ht="27" customHeight="1" x14ac:dyDescent="0.2">
      <c r="A3" s="101" t="s">
        <v>172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</row>
    <row r="4" spans="1:19" ht="22.8" thickBot="1" x14ac:dyDescent="0.25">
      <c r="A4" s="5"/>
      <c r="B4" s="5"/>
      <c r="C4" s="5"/>
      <c r="D4" s="56"/>
      <c r="E4" s="5"/>
      <c r="F4" s="56"/>
      <c r="G4" s="5"/>
      <c r="H4" s="56"/>
      <c r="I4" s="68"/>
      <c r="J4" s="68"/>
      <c r="K4" s="68"/>
      <c r="L4" s="69" t="s">
        <v>86</v>
      </c>
      <c r="M4" s="68"/>
      <c r="N4" s="68"/>
      <c r="O4" s="68"/>
      <c r="P4" s="68"/>
      <c r="Q4" s="68"/>
      <c r="R4" s="68"/>
      <c r="S4" s="68"/>
    </row>
    <row r="5" spans="1:19" ht="39.75" customHeight="1" x14ac:dyDescent="0.2">
      <c r="A5" s="114"/>
      <c r="B5" s="116" t="s">
        <v>107</v>
      </c>
      <c r="C5" s="118" t="s">
        <v>108</v>
      </c>
      <c r="D5" s="114" t="s">
        <v>109</v>
      </c>
      <c r="E5" s="116"/>
      <c r="F5" s="114" t="s">
        <v>110</v>
      </c>
      <c r="G5" s="116"/>
      <c r="H5" s="114" t="s">
        <v>111</v>
      </c>
      <c r="I5" s="116"/>
      <c r="J5" s="114" t="s">
        <v>112</v>
      </c>
      <c r="K5" s="116"/>
      <c r="L5" s="109" t="s">
        <v>113</v>
      </c>
    </row>
    <row r="6" spans="1:19" ht="39.75" customHeight="1" thickBot="1" x14ac:dyDescent="0.25">
      <c r="A6" s="115"/>
      <c r="B6" s="117"/>
      <c r="C6" s="119"/>
      <c r="D6" s="115" t="s">
        <v>145</v>
      </c>
      <c r="E6" s="117"/>
      <c r="F6" s="115" t="s">
        <v>146</v>
      </c>
      <c r="G6" s="117"/>
      <c r="H6" s="115" t="s">
        <v>147</v>
      </c>
      <c r="I6" s="117"/>
      <c r="J6" s="115" t="s">
        <v>148</v>
      </c>
      <c r="K6" s="117"/>
      <c r="L6" s="110"/>
    </row>
    <row r="7" spans="1:19" ht="60" customHeight="1" thickBot="1" x14ac:dyDescent="0.25">
      <c r="A7" s="24" t="s">
        <v>0</v>
      </c>
      <c r="B7" s="45" t="s">
        <v>114</v>
      </c>
      <c r="C7" s="9">
        <v>2</v>
      </c>
      <c r="D7" s="73"/>
      <c r="E7" s="9" t="s">
        <v>115</v>
      </c>
      <c r="F7" s="73"/>
      <c r="G7" s="9" t="s">
        <v>116</v>
      </c>
      <c r="H7" s="73"/>
      <c r="I7" s="26" t="s">
        <v>117</v>
      </c>
      <c r="J7" s="57"/>
      <c r="K7" s="26"/>
      <c r="L7" s="9">
        <f>IF(D7="○",C7*1,IF(F7="○",C7*3,IF(H7="○",C7*5,0)))</f>
        <v>0</v>
      </c>
    </row>
    <row r="8" spans="1:19" ht="60" customHeight="1" thickBot="1" x14ac:dyDescent="0.25">
      <c r="A8" s="24" t="s">
        <v>1</v>
      </c>
      <c r="B8" s="45" t="s">
        <v>118</v>
      </c>
      <c r="C8" s="9">
        <v>1</v>
      </c>
      <c r="D8" s="74"/>
      <c r="E8" s="9" t="s">
        <v>119</v>
      </c>
      <c r="F8" s="74"/>
      <c r="G8" s="9" t="s">
        <v>120</v>
      </c>
      <c r="H8" s="57"/>
      <c r="I8" s="25"/>
      <c r="J8" s="59"/>
      <c r="K8" s="26"/>
      <c r="L8" s="9">
        <f>IF(D8="○",C8*1,IF(F8="○",C8*3,0))</f>
        <v>0</v>
      </c>
    </row>
    <row r="9" spans="1:19" ht="60" customHeight="1" thickBot="1" x14ac:dyDescent="0.25">
      <c r="A9" s="6" t="s">
        <v>2</v>
      </c>
      <c r="B9" s="46" t="s">
        <v>121</v>
      </c>
      <c r="C9" s="6">
        <v>1</v>
      </c>
      <c r="D9" s="73"/>
      <c r="E9" s="26" t="s">
        <v>122</v>
      </c>
      <c r="F9" s="73"/>
      <c r="G9" s="26" t="s">
        <v>123</v>
      </c>
      <c r="H9" s="73"/>
      <c r="I9" s="26" t="s">
        <v>124</v>
      </c>
      <c r="J9" s="73"/>
      <c r="K9" s="26" t="s">
        <v>125</v>
      </c>
      <c r="L9" s="6">
        <f>IF(D9="○",C9*1,IF(F9="○",C9*3,IF(H9="○",C9*5,IF(J9="○",C9*8,0))))</f>
        <v>0</v>
      </c>
    </row>
    <row r="10" spans="1:19" ht="60" customHeight="1" thickBot="1" x14ac:dyDescent="0.25">
      <c r="A10" s="24" t="s">
        <v>3</v>
      </c>
      <c r="B10" s="45" t="s">
        <v>149</v>
      </c>
      <c r="C10" s="9">
        <v>2</v>
      </c>
      <c r="D10" s="74"/>
      <c r="E10" s="9" t="s">
        <v>126</v>
      </c>
      <c r="F10" s="74"/>
      <c r="G10" s="9" t="s">
        <v>127</v>
      </c>
      <c r="H10" s="74"/>
      <c r="I10" s="9" t="s">
        <v>128</v>
      </c>
      <c r="J10" s="57"/>
      <c r="K10" s="26"/>
      <c r="L10" s="9">
        <f>IF(D10="○",C10*1,IF(F10="○",C10*3,IF(H10="○",C10*5,0)))</f>
        <v>0</v>
      </c>
    </row>
    <row r="11" spans="1:19" ht="60" customHeight="1" thickBot="1" x14ac:dyDescent="0.25">
      <c r="A11" s="24" t="s">
        <v>4</v>
      </c>
      <c r="B11" s="45" t="s">
        <v>150</v>
      </c>
      <c r="C11" s="9">
        <v>2</v>
      </c>
      <c r="D11" s="57"/>
      <c r="E11" s="25"/>
      <c r="F11" s="59"/>
      <c r="G11" s="26"/>
      <c r="H11" s="74"/>
      <c r="I11" s="9" t="s">
        <v>129</v>
      </c>
      <c r="J11" s="57"/>
      <c r="K11" s="26"/>
      <c r="L11" s="9">
        <f>IF(H11="○",C11*5,0)</f>
        <v>0</v>
      </c>
    </row>
    <row r="12" spans="1:19" ht="60" customHeight="1" thickBot="1" x14ac:dyDescent="0.25">
      <c r="A12" s="6" t="s">
        <v>5</v>
      </c>
      <c r="B12" s="46" t="s">
        <v>130</v>
      </c>
      <c r="C12" s="6">
        <v>1</v>
      </c>
      <c r="D12" s="73"/>
      <c r="E12" s="26" t="s">
        <v>131</v>
      </c>
      <c r="F12" s="73"/>
      <c r="G12" s="26" t="s">
        <v>151</v>
      </c>
      <c r="H12" s="73"/>
      <c r="I12" s="26" t="s">
        <v>132</v>
      </c>
      <c r="J12" s="57"/>
      <c r="K12" s="26"/>
      <c r="L12" s="6">
        <f>IF(D12="○",C12*1,IF(F12="○",C12*3,IF(H12="○",C12*5,0)))</f>
        <v>0</v>
      </c>
    </row>
    <row r="13" spans="1:19" ht="60" customHeight="1" thickBot="1" x14ac:dyDescent="0.25">
      <c r="A13" s="24" t="s">
        <v>6</v>
      </c>
      <c r="B13" s="45" t="s">
        <v>133</v>
      </c>
      <c r="C13" s="9">
        <v>2</v>
      </c>
      <c r="D13" s="74"/>
      <c r="E13" s="9" t="s">
        <v>29</v>
      </c>
      <c r="F13" s="74"/>
      <c r="G13" s="9" t="s">
        <v>30</v>
      </c>
      <c r="H13" s="74"/>
      <c r="I13" s="9" t="s">
        <v>31</v>
      </c>
      <c r="J13" s="73"/>
      <c r="K13" s="7" t="s">
        <v>155</v>
      </c>
      <c r="L13" s="9">
        <f>IF(D13="○",C13*1,IF(F13="○",C13*3,IF(H13="○",C13*5,IF(J13="○",C13*8,0))))</f>
        <v>0</v>
      </c>
    </row>
    <row r="14" spans="1:19" ht="60" customHeight="1" thickBot="1" x14ac:dyDescent="0.25">
      <c r="A14" s="109" t="s">
        <v>7</v>
      </c>
      <c r="B14" s="111" t="s">
        <v>134</v>
      </c>
      <c r="C14" s="6">
        <v>2</v>
      </c>
      <c r="D14" s="73"/>
      <c r="E14" s="26" t="s">
        <v>135</v>
      </c>
      <c r="F14" s="73"/>
      <c r="G14" s="26" t="s">
        <v>32</v>
      </c>
      <c r="H14" s="73"/>
      <c r="I14" s="26" t="s">
        <v>33</v>
      </c>
      <c r="J14" s="57"/>
      <c r="K14" s="26"/>
      <c r="L14" s="6">
        <f>IF(D14="○",C14*1,IF(F14="○",C14*3,IF(H14="○",C14*5,0)))</f>
        <v>0</v>
      </c>
    </row>
    <row r="15" spans="1:19" ht="60" customHeight="1" thickBot="1" x14ac:dyDescent="0.25">
      <c r="A15" s="110"/>
      <c r="B15" s="112"/>
      <c r="C15" s="9">
        <v>3</v>
      </c>
      <c r="D15" s="74"/>
      <c r="E15" s="9" t="s">
        <v>152</v>
      </c>
      <c r="F15" s="57"/>
      <c r="G15" s="25"/>
      <c r="H15" s="59"/>
      <c r="I15" s="25"/>
      <c r="J15" s="59"/>
      <c r="K15" s="9"/>
      <c r="L15" s="9">
        <f>IF(D15="○",C15*1,0)</f>
        <v>0</v>
      </c>
    </row>
    <row r="16" spans="1:19" ht="60" customHeight="1" thickBot="1" x14ac:dyDescent="0.25">
      <c r="A16" s="24" t="s">
        <v>9</v>
      </c>
      <c r="B16" s="45" t="s">
        <v>136</v>
      </c>
      <c r="C16" s="9">
        <v>1</v>
      </c>
      <c r="D16" s="74"/>
      <c r="E16" s="9" t="s">
        <v>34</v>
      </c>
      <c r="F16" s="73"/>
      <c r="G16" s="9" t="s">
        <v>35</v>
      </c>
      <c r="H16" s="73"/>
      <c r="I16" s="9" t="s">
        <v>36</v>
      </c>
      <c r="J16" s="73"/>
      <c r="K16" s="9" t="s">
        <v>37</v>
      </c>
      <c r="L16" s="9">
        <f>IF(D16="○",C16*1,IF(F16="○",C16*3,IF(H16="○",C16*5,IF(J16="○",C16*8,0))))</f>
        <v>0</v>
      </c>
    </row>
    <row r="17" spans="1:12" ht="60" customHeight="1" thickBot="1" x14ac:dyDescent="0.25">
      <c r="A17" s="6" t="s">
        <v>11</v>
      </c>
      <c r="B17" s="49" t="s">
        <v>158</v>
      </c>
      <c r="C17" s="8">
        <v>2</v>
      </c>
      <c r="D17" s="75"/>
      <c r="E17" s="8" t="s">
        <v>38</v>
      </c>
      <c r="F17" s="75"/>
      <c r="G17" s="8" t="s">
        <v>39</v>
      </c>
      <c r="H17" s="75"/>
      <c r="I17" s="8" t="s">
        <v>40</v>
      </c>
      <c r="J17" s="74"/>
      <c r="K17" s="67" t="s">
        <v>41</v>
      </c>
      <c r="L17" s="23">
        <f>IF(D17="○",C17*1,IF(F17="○",C17*3,IF(H17="○",C17*5,IF(J17="○",C17*8,0))))</f>
        <v>0</v>
      </c>
    </row>
    <row r="18" spans="1:12" ht="60" customHeight="1" thickBot="1" x14ac:dyDescent="0.25">
      <c r="A18" s="6" t="s">
        <v>12</v>
      </c>
      <c r="B18" s="47" t="s">
        <v>137</v>
      </c>
      <c r="C18" s="6">
        <v>2</v>
      </c>
      <c r="D18" s="73"/>
      <c r="E18" s="26" t="s">
        <v>42</v>
      </c>
      <c r="F18" s="73"/>
      <c r="G18" s="26" t="s">
        <v>43</v>
      </c>
      <c r="H18" s="73"/>
      <c r="I18" s="26" t="s">
        <v>44</v>
      </c>
      <c r="J18" s="57"/>
      <c r="K18" s="26"/>
      <c r="L18" s="6">
        <f>IF(D18="○",C18*1,IF(F18="○",C18*3,IF(H18="○",C18*5,0)))</f>
        <v>0</v>
      </c>
    </row>
    <row r="19" spans="1:12" ht="60" customHeight="1" thickBot="1" x14ac:dyDescent="0.25">
      <c r="A19" s="24" t="s">
        <v>13</v>
      </c>
      <c r="B19" s="45" t="s">
        <v>138</v>
      </c>
      <c r="C19" s="9">
        <v>1</v>
      </c>
      <c r="D19" s="57"/>
      <c r="E19" s="26"/>
      <c r="F19" s="74"/>
      <c r="G19" s="9" t="s">
        <v>45</v>
      </c>
      <c r="H19" s="74"/>
      <c r="I19" s="9" t="s">
        <v>46</v>
      </c>
      <c r="J19" s="57"/>
      <c r="K19" s="26"/>
      <c r="L19" s="9">
        <f>IF(F19="○",C19*3,IF(H19="○",C19*5,0))</f>
        <v>0</v>
      </c>
    </row>
    <row r="20" spans="1:12" ht="60" customHeight="1" thickBot="1" x14ac:dyDescent="0.25">
      <c r="A20" s="24" t="s">
        <v>14</v>
      </c>
      <c r="B20" s="45" t="s">
        <v>139</v>
      </c>
      <c r="C20" s="9">
        <v>3</v>
      </c>
      <c r="D20" s="57"/>
      <c r="E20" s="26"/>
      <c r="F20" s="74"/>
      <c r="G20" s="9" t="s">
        <v>45</v>
      </c>
      <c r="H20" s="74"/>
      <c r="I20" s="9" t="s">
        <v>46</v>
      </c>
      <c r="J20" s="57"/>
      <c r="K20" s="26"/>
      <c r="L20" s="9">
        <f>IF(F20="○",C20*3,IF(H20="○",C20*5,0))</f>
        <v>0</v>
      </c>
    </row>
    <row r="21" spans="1:12" ht="60" customHeight="1" thickBot="1" x14ac:dyDescent="0.25">
      <c r="A21" s="6" t="s">
        <v>15</v>
      </c>
      <c r="B21" s="47" t="s">
        <v>153</v>
      </c>
      <c r="C21" s="6">
        <v>5</v>
      </c>
      <c r="D21" s="73"/>
      <c r="E21" s="26" t="s">
        <v>47</v>
      </c>
      <c r="F21" s="73"/>
      <c r="G21" s="26" t="s">
        <v>40</v>
      </c>
      <c r="H21" s="73"/>
      <c r="I21" s="26" t="s">
        <v>41</v>
      </c>
      <c r="J21" s="57"/>
      <c r="K21" s="26"/>
      <c r="L21" s="6">
        <f>IF(D21="○",C21*1,IF(F21="○",C21*3,IF(H21="○",C21*5,0)))</f>
        <v>0</v>
      </c>
    </row>
    <row r="22" spans="1:12" ht="60" customHeight="1" thickBot="1" x14ac:dyDescent="0.25">
      <c r="A22" s="24" t="s">
        <v>16</v>
      </c>
      <c r="B22" s="45" t="s">
        <v>140</v>
      </c>
      <c r="C22" s="9">
        <v>1</v>
      </c>
      <c r="D22" s="57"/>
      <c r="E22" s="26"/>
      <c r="F22" s="74"/>
      <c r="G22" s="9" t="s">
        <v>48</v>
      </c>
      <c r="H22" s="74"/>
      <c r="I22" s="9" t="s">
        <v>141</v>
      </c>
      <c r="J22" s="57"/>
      <c r="K22" s="26"/>
      <c r="L22" s="9">
        <f>IF(F22="○",C22*3,IF(H22="○",C22*5,0))</f>
        <v>0</v>
      </c>
    </row>
    <row r="23" spans="1:12" ht="60" customHeight="1" thickBot="1" x14ac:dyDescent="0.25">
      <c r="A23" s="24" t="s">
        <v>19</v>
      </c>
      <c r="B23" s="48" t="s">
        <v>142</v>
      </c>
      <c r="C23" s="60">
        <v>15</v>
      </c>
      <c r="D23" s="113" t="s">
        <v>49</v>
      </c>
      <c r="E23" s="107"/>
      <c r="F23" s="107"/>
      <c r="G23" s="107"/>
      <c r="H23" s="107"/>
      <c r="I23" s="107"/>
      <c r="J23" s="107"/>
      <c r="K23" s="108"/>
      <c r="L23" s="7">
        <v>15</v>
      </c>
    </row>
    <row r="24" spans="1:12" ht="60" customHeight="1" thickBot="1" x14ac:dyDescent="0.25">
      <c r="A24" s="113"/>
      <c r="B24" s="107"/>
      <c r="C24" s="107" t="s">
        <v>143</v>
      </c>
      <c r="D24" s="107"/>
      <c r="E24" s="107"/>
      <c r="F24" s="107"/>
      <c r="G24" s="107"/>
      <c r="H24" s="107"/>
      <c r="I24" s="107"/>
      <c r="J24" s="107"/>
      <c r="K24" s="108"/>
      <c r="L24" s="9">
        <f>SUM(L7:L23)</f>
        <v>15</v>
      </c>
    </row>
    <row r="25" spans="1:12" ht="60" customHeight="1" thickBot="1" x14ac:dyDescent="0.25">
      <c r="A25" s="27" t="s">
        <v>50</v>
      </c>
      <c r="B25" s="10" t="s">
        <v>51</v>
      </c>
      <c r="C25" s="10"/>
      <c r="D25" s="58"/>
      <c r="E25" s="107" t="s">
        <v>154</v>
      </c>
      <c r="F25" s="107"/>
      <c r="G25" s="107"/>
      <c r="H25" s="107"/>
      <c r="I25" s="107"/>
      <c r="J25" s="107"/>
      <c r="K25" s="108"/>
      <c r="L25" s="11">
        <f>L24*4300</f>
        <v>64500</v>
      </c>
    </row>
  </sheetData>
  <mergeCells count="21">
    <mergeCell ref="A1:B1"/>
    <mergeCell ref="A2:L2"/>
    <mergeCell ref="A5:A6"/>
    <mergeCell ref="B5:B6"/>
    <mergeCell ref="C5:C6"/>
    <mergeCell ref="D5:E5"/>
    <mergeCell ref="F5:G5"/>
    <mergeCell ref="H5:I5"/>
    <mergeCell ref="J5:K5"/>
    <mergeCell ref="L5:L6"/>
    <mergeCell ref="D6:E6"/>
    <mergeCell ref="F6:G6"/>
    <mergeCell ref="H6:I6"/>
    <mergeCell ref="J6:K6"/>
    <mergeCell ref="A3:L3"/>
    <mergeCell ref="E25:K25"/>
    <mergeCell ref="A14:A15"/>
    <mergeCell ref="B14:B15"/>
    <mergeCell ref="A24:B24"/>
    <mergeCell ref="C24:K24"/>
    <mergeCell ref="D23:K23"/>
  </mergeCells>
  <phoneticPr fontId="5"/>
  <dataValidations count="1">
    <dataValidation type="list" allowBlank="1" showInputMessage="1" showErrorMessage="1" sqref="H7 J9 D7:D10 F7:F10 J13 F12:F14 H9:H14 J16:J17 D12:D18 D21 F16:F22 H16:H22" xr:uid="{00000000-0002-0000-0200-000000000000}">
      <formula1>"○,　,"</formula1>
    </dataValidation>
  </dataValidations>
  <pageMargins left="0.78740157480314965" right="0.78740157480314965" top="0.94488188976377963" bottom="0.74803149606299213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経費積算表（医療機器）</vt:lpstr>
      <vt:lpstr>臨床研究費ポイント算出表（医療機器）</vt:lpstr>
      <vt:lpstr>CRC経費ポイント算出表</vt:lpstr>
      <vt:lpstr>CRC経費ポイント算出表!Print_Area</vt:lpstr>
      <vt:lpstr>'経費積算表（医療機器）'!Print_Area</vt:lpstr>
      <vt:lpstr>'臨床研究費ポイント算出表（医療機器）'!Print_Area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chiken-016</dc:creator>
  <cp:lastModifiedBy>センター 臨床治験</cp:lastModifiedBy>
  <cp:lastPrinted>2023-10-17T08:10:47Z</cp:lastPrinted>
  <dcterms:created xsi:type="dcterms:W3CDTF">2023-10-17T07:59:17Z</dcterms:created>
  <dcterms:modified xsi:type="dcterms:W3CDTF">2024-02-26T08:17:40Z</dcterms:modified>
</cp:coreProperties>
</file>